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30" yWindow="45" windowWidth="19200" windowHeight="11640"/>
  </bookViews>
  <sheets>
    <sheet name="Expenses" sheetId="1" r:id="rId1"/>
    <sheet name="Activity (Fuel)" sheetId="2" r:id="rId2"/>
    <sheet name="Meetings" sheetId="5" r:id="rId3"/>
    <sheet name="Guide to Completion" sheetId="6" r:id="rId4"/>
  </sheets>
  <definedNames>
    <definedName name="_xlnm.Print_Area" localSheetId="1">'Activity (Fuel)'!$A$1:$J$46</definedName>
    <definedName name="_xlnm.Print_Area" localSheetId="0">Expenses!$A$1:$R$46</definedName>
    <definedName name="_xlnm.Print_Area" localSheetId="2">Meetings!$A$1:$I$34</definedName>
  </definedNames>
  <calcPr calcId="124519"/>
</workbook>
</file>

<file path=xl/calcChain.xml><?xml version="1.0" encoding="utf-8"?>
<calcChain xmlns="http://schemas.openxmlformats.org/spreadsheetml/2006/main">
  <c r="K42" i="2"/>
  <c r="K41"/>
  <c r="F107"/>
  <c r="I5"/>
  <c r="C5"/>
  <c r="A10" i="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R9"/>
  <c r="Q19"/>
  <c r="Q20"/>
  <c r="Q21"/>
  <c r="Q22"/>
  <c r="Q23"/>
  <c r="Q24"/>
  <c r="Q25"/>
  <c r="Q26"/>
  <c r="Q27"/>
  <c r="Q28"/>
  <c r="Q29"/>
  <c r="Q30"/>
  <c r="Q32"/>
  <c r="Q33"/>
  <c r="Q34"/>
  <c r="Q35"/>
  <c r="Q36"/>
  <c r="Q37"/>
  <c r="Q38"/>
  <c r="Q39"/>
  <c r="Q40"/>
  <c r="C6" i="5"/>
  <c r="I4" i="2"/>
  <c r="B8" s="1"/>
  <c r="B9" s="1"/>
  <c r="B10" s="1"/>
  <c r="B11" s="1"/>
  <c r="B12" s="1"/>
  <c r="B13" s="1"/>
  <c r="B14" s="1"/>
  <c r="B15" s="1"/>
  <c r="B16" s="1"/>
  <c r="B17" s="1"/>
  <c r="B18" s="1"/>
  <c r="B19" s="1"/>
  <c r="B20" s="1"/>
  <c r="B21" s="1"/>
  <c r="B22" s="1"/>
  <c r="B23" s="1"/>
  <c r="B24" s="1"/>
  <c r="B25" s="1"/>
  <c r="B26" s="1"/>
  <c r="B27" s="1"/>
  <c r="B28" s="1"/>
  <c r="B29" s="1"/>
  <c r="B30" s="1"/>
  <c r="B31" s="1"/>
  <c r="B32" s="1"/>
  <c r="B33" s="1"/>
  <c r="B34" s="1"/>
  <c r="B35" s="1"/>
  <c r="B36" s="1"/>
  <c r="B37" s="1"/>
  <c r="B38" s="1"/>
  <c r="C4"/>
  <c r="I11" i="5"/>
  <c r="H41" i="1"/>
  <c r="M41"/>
  <c r="O41"/>
  <c r="Q15"/>
  <c r="Q16"/>
  <c r="Q17"/>
  <c r="Q18"/>
  <c r="H39" i="2"/>
  <c r="G42" s="1"/>
  <c r="G43" s="1"/>
  <c r="G39"/>
  <c r="G44" s="1"/>
  <c r="L41" i="1"/>
  <c r="C3" i="5"/>
  <c r="G32"/>
  <c r="H32"/>
  <c r="Q8" i="1" s="1"/>
  <c r="B8" s="1"/>
  <c r="I31" i="5"/>
  <c r="I30"/>
  <c r="I29"/>
  <c r="I28"/>
  <c r="I27"/>
  <c r="I26"/>
  <c r="I25"/>
  <c r="I24"/>
  <c r="I23"/>
  <c r="I22"/>
  <c r="I21"/>
  <c r="I20"/>
  <c r="I19"/>
  <c r="I18"/>
  <c r="I17"/>
  <c r="I16"/>
  <c r="I15"/>
  <c r="I14"/>
  <c r="I13"/>
  <c r="I12"/>
  <c r="I10"/>
  <c r="I9"/>
  <c r="G5"/>
  <c r="G4"/>
  <c r="J41" i="1"/>
  <c r="Q11"/>
  <c r="Q12"/>
  <c r="Q13"/>
  <c r="Q14"/>
  <c r="Q31"/>
  <c r="Q10"/>
  <c r="I41"/>
  <c r="K41"/>
  <c r="N41"/>
  <c r="P41"/>
  <c r="G100" i="2"/>
  <c r="G101"/>
  <c r="J2" s="1"/>
  <c r="H5"/>
  <c r="H4"/>
  <c r="G41" i="1"/>
  <c r="I32" i="5"/>
  <c r="I39" i="2"/>
  <c r="J43" l="1"/>
  <c r="Q7" i="1" s="1"/>
  <c r="B7" s="1"/>
  <c r="R41"/>
  <c r="G45" i="2"/>
  <c r="J39"/>
  <c r="J45" l="1"/>
  <c r="J44" s="1"/>
  <c r="Q9" i="1" s="1"/>
  <c r="Q41" s="1"/>
  <c r="J46" i="2"/>
  <c r="B9" i="1" l="1"/>
</calcChain>
</file>

<file path=xl/comments1.xml><?xml version="1.0" encoding="utf-8"?>
<comments xmlns="http://schemas.openxmlformats.org/spreadsheetml/2006/main">
  <authors>
    <author>wjeffries</author>
    <author>budhanik</author>
    <author>Wendy Jeffries</author>
  </authors>
  <commentList>
    <comment ref="N3" authorId="0">
      <text>
        <r>
          <rPr>
            <sz val="10"/>
            <color indexed="81"/>
            <rFont val="Arial"/>
            <family val="2"/>
          </rPr>
          <t xml:space="preserve">Enter date - I.e. 1/1/15 = 1st January 2015
</t>
        </r>
      </text>
    </comment>
    <comment ref="N4" authorId="0">
      <text>
        <r>
          <rPr>
            <sz val="10"/>
            <color indexed="81"/>
            <rFont val="Arial"/>
            <family val="2"/>
          </rPr>
          <t xml:space="preserve">Enter date - I.e. 31/1/15 = 31st January 2015
</t>
        </r>
      </text>
    </comment>
    <comment ref="I5" authorId="1">
      <text>
        <r>
          <rPr>
            <sz val="8"/>
            <color indexed="81"/>
            <rFont val="Tahoma"/>
            <family val="2"/>
          </rPr>
          <t xml:space="preserve">Company Car but No fuel Card Expense.
</t>
        </r>
      </text>
    </comment>
    <comment ref="J5" authorId="2">
      <text>
        <r>
          <rPr>
            <sz val="10"/>
            <color indexed="81"/>
            <rFont val="Arial"/>
            <family val="2"/>
          </rPr>
          <t xml:space="preserve">If deducting private calls made on your company mobile phone, please enter as a negative figure - </t>
        </r>
        <r>
          <rPr>
            <b/>
            <sz val="10"/>
            <color indexed="81"/>
            <rFont val="Arial"/>
            <family val="2"/>
          </rPr>
          <t>DON'T FORGET TO ADD VAT!!!</t>
        </r>
      </text>
    </comment>
    <comment ref="L5" authorId="2">
      <text>
        <r>
          <rPr>
            <sz val="10"/>
            <color indexed="81"/>
            <rFont val="Arial"/>
            <family val="2"/>
          </rPr>
          <t>Includes refreshments if meeting with colleagues, meals when staying overnight on business if not included on hotel bill</t>
        </r>
      </text>
    </comment>
    <comment ref="R5" authorId="1">
      <text>
        <r>
          <rPr>
            <sz val="10"/>
            <color indexed="81"/>
            <rFont val="Arial"/>
            <family val="2"/>
          </rPr>
          <t>Please enter VAT amount from the receipts.</t>
        </r>
      </text>
    </comment>
  </commentList>
</comments>
</file>

<file path=xl/comments2.xml><?xml version="1.0" encoding="utf-8"?>
<comments xmlns="http://schemas.openxmlformats.org/spreadsheetml/2006/main">
  <authors>
    <author>Wendy Jeffries</author>
  </authors>
  <commentList>
    <comment ref="E8" authorId="0">
      <text>
        <r>
          <rPr>
            <sz val="8"/>
            <color indexed="81"/>
            <rFont val="Tahoma"/>
            <family val="2"/>
          </rPr>
          <t>Put a letter, starting at A on each of your receipts and enter the correspending letter in this column.  Lettering will ensure they are easily identifyable from your general expenses.</t>
        </r>
      </text>
    </comment>
    <comment ref="F8" authorId="0">
      <text>
        <r>
          <rPr>
            <sz val="8"/>
            <color indexed="81"/>
            <rFont val="Tahoma"/>
            <family val="2"/>
          </rPr>
          <t xml:space="preserve">Type should be:
B - Breakfast
L - Lunch
D - Dinner
E - Exhibition
S - Sponsorship
</t>
        </r>
      </text>
    </comment>
    <comment ref="G8" authorId="0">
      <text>
        <r>
          <rPr>
            <sz val="8"/>
            <color indexed="81"/>
            <rFont val="Tahoma"/>
            <family val="2"/>
          </rPr>
          <t>Number of Healthcare professionals (GP's, Nurses etc) that attended the meeting)</t>
        </r>
      </text>
    </comment>
  </commentList>
</comments>
</file>

<file path=xl/sharedStrings.xml><?xml version="1.0" encoding="utf-8"?>
<sst xmlns="http://schemas.openxmlformats.org/spreadsheetml/2006/main" count="210" uniqueCount="180">
  <si>
    <t>EXPENSE CLAIM</t>
  </si>
  <si>
    <t>NAME:</t>
  </si>
  <si>
    <t>Date</t>
  </si>
  <si>
    <t>Total</t>
  </si>
  <si>
    <t>£</t>
  </si>
  <si>
    <t>GROSS TOTAL</t>
  </si>
  <si>
    <t>Details of Journey</t>
  </si>
  <si>
    <t>Receipt No</t>
  </si>
  <si>
    <t>Mileage</t>
  </si>
  <si>
    <t xml:space="preserve">PERIOD COVERED - </t>
  </si>
  <si>
    <t>FROM:</t>
  </si>
  <si>
    <t>TO:</t>
  </si>
  <si>
    <t>PetrolA</t>
  </si>
  <si>
    <t>PetrolB</t>
  </si>
  <si>
    <t>PetrolC</t>
  </si>
  <si>
    <t>DieselD</t>
  </si>
  <si>
    <t>&lt;1400</t>
  </si>
  <si>
    <t>1401 - 2000</t>
  </si>
  <si>
    <t>&gt;2001</t>
  </si>
  <si>
    <t>&lt;2000</t>
  </si>
  <si>
    <t>Fuel Rate</t>
  </si>
  <si>
    <t>Business miles this month</t>
  </si>
  <si>
    <t>Total business miles to date (this tax year)</t>
  </si>
  <si>
    <t>Guide For Completing Expenses</t>
  </si>
  <si>
    <t>Name</t>
  </si>
  <si>
    <t>MANAGER:</t>
  </si>
  <si>
    <t>Manager</t>
  </si>
  <si>
    <t>Period Covered</t>
  </si>
  <si>
    <t>Mileage rate for Petrol car</t>
  </si>
  <si>
    <t>Mileage rate for Diesel car</t>
  </si>
  <si>
    <t>To Complete the Spreadsheet</t>
  </si>
  <si>
    <t>GO TO the Expenses sheet</t>
  </si>
  <si>
    <t xml:space="preserve">This sheet is for entering your personal details, period the expenses cover, and details of all costs being claimed. </t>
  </si>
  <si>
    <t>Wherever you see is a red triangle in the top right hand corner of the cell there is a note attached to that cell to aid you complete the details in it</t>
  </si>
  <si>
    <t>Personal Details</t>
  </si>
  <si>
    <t>Against the appropriate date enter the reason for the journey and the journey details including the starting point and end point. If you are on territory and have visited several places, please include as much detail as possible.</t>
  </si>
  <si>
    <t>Examples:</t>
  </si>
  <si>
    <t>GP Visit - Home - Derby, Nottingham, Home</t>
  </si>
  <si>
    <t>HO Training - Home - Cookham - Home</t>
  </si>
  <si>
    <t>Please make the mileage as accurate as possible, and do not round up to the nearest 5 or 10 miles. The Inland Revenue are very hot on this!</t>
  </si>
  <si>
    <t>On this sheet a yellow box represents a statement or company policy, a green box a handy hint, or text on the white background an instruction to completing the Expenses spreadsheet</t>
  </si>
  <si>
    <t>Now you can enter your other expenses incurred for which you want to make a claim</t>
  </si>
  <si>
    <t>Other Expenses</t>
  </si>
  <si>
    <t>Cost</t>
  </si>
  <si>
    <t>Firstly, save the Expenses file/spreadsheet as a new file</t>
  </si>
  <si>
    <t>Submitting your Expenses</t>
  </si>
  <si>
    <t>Change of Car</t>
  </si>
  <si>
    <t>If you change your car during the month, please submit two Expense claims, and inform your manager of this when you send him/her your Expense Claim</t>
  </si>
  <si>
    <t>Insufficient room!</t>
  </si>
  <si>
    <t>If you unsure of what expenses can be claimed please refer to the Travel and Expenses Policy in your staff Handbook - if in doubt ask your Manager or Finance BEFORE you incur the cost</t>
  </si>
  <si>
    <t>You will be notified by Finance when your expenses have been paid.</t>
  </si>
  <si>
    <t>If there is insufficient room on the sheet to claim all your expenses, simply submit two Expense claims, and inform your manager of this when you send him/her your Expense Claim</t>
  </si>
  <si>
    <t>Venue</t>
  </si>
  <si>
    <t>Meeting Type*</t>
  </si>
  <si>
    <t>* B=Breakfast, L=Lunch, D=Dinner, E=Exhibition, S=Sponsorship</t>
  </si>
  <si>
    <t>No. of Customers</t>
  </si>
  <si>
    <t>Amount  Claimed</t>
  </si>
  <si>
    <t>Cost per Head</t>
  </si>
  <si>
    <r>
      <t xml:space="preserve">This Expenses spreadsheet is </t>
    </r>
    <r>
      <rPr>
        <b/>
        <i/>
        <u/>
        <sz val="10"/>
        <rFont val="Arial"/>
        <family val="2"/>
      </rPr>
      <t>Protected</t>
    </r>
    <r>
      <rPr>
        <b/>
        <i/>
        <sz val="10"/>
        <rFont val="Arial"/>
        <family val="2"/>
      </rPr>
      <t>. This means that you can only enter data in the appropriate cells (white boxes) and you cannot change any formula (blue boxes). If you try to enter data in a protected cell then a message box will appear on your screen stating "the cell or chart you are trying to change is protected and therefore read-only.</t>
    </r>
  </si>
  <si>
    <t>Enter the venue (hotel, restaurant, health centre, postgraduate centre) where the meeting was held.</t>
  </si>
  <si>
    <t>Enter the date of the meeting</t>
  </si>
  <si>
    <t>Meeting Type</t>
  </si>
  <si>
    <t>Enter the type of Meeting</t>
  </si>
  <si>
    <r>
      <t xml:space="preserve">The Meeting type should be a single letter and represent the following: </t>
    </r>
    <r>
      <rPr>
        <b/>
        <sz val="10"/>
        <rFont val="Arial"/>
        <family val="2"/>
      </rPr>
      <t>B</t>
    </r>
    <r>
      <rPr>
        <sz val="10"/>
        <rFont val="Arial"/>
        <family val="2"/>
      </rPr>
      <t xml:space="preserve">=Breakfast, </t>
    </r>
    <r>
      <rPr>
        <b/>
        <sz val="10"/>
        <rFont val="Arial"/>
        <family val="2"/>
      </rPr>
      <t>L</t>
    </r>
    <r>
      <rPr>
        <sz val="10"/>
        <rFont val="Arial"/>
        <family val="2"/>
      </rPr>
      <t>=Lunch, D=Dinner,</t>
    </r>
    <r>
      <rPr>
        <b/>
        <sz val="10"/>
        <rFont val="Arial"/>
        <family val="2"/>
      </rPr>
      <t xml:space="preserve"> E</t>
    </r>
    <r>
      <rPr>
        <sz val="10"/>
        <rFont val="Arial"/>
        <family val="2"/>
      </rPr>
      <t xml:space="preserve">=Exhibition, </t>
    </r>
    <r>
      <rPr>
        <b/>
        <sz val="10"/>
        <rFont val="Arial"/>
        <family val="2"/>
      </rPr>
      <t>S</t>
    </r>
    <r>
      <rPr>
        <sz val="10"/>
        <rFont val="Arial"/>
        <family val="2"/>
      </rPr>
      <t>=Sponsorship</t>
    </r>
  </si>
  <si>
    <t>No of Customers</t>
  </si>
  <si>
    <t>Amount Claimed</t>
  </si>
  <si>
    <t>Enter the amount you are claiming for the meeting. This must be substantiated by receipts and must be attached to your Expense Claim.</t>
  </si>
  <si>
    <t>This is a requirement of the ABPI and is calculated from the information you enter.</t>
  </si>
  <si>
    <r>
      <t xml:space="preserve">Enter the number of customers (GP's, nurses etc) present at the meeting.  This should be as a number. </t>
    </r>
    <r>
      <rPr>
        <b/>
        <sz val="10"/>
        <rFont val="Arial"/>
        <family val="2"/>
      </rPr>
      <t>Do not include yourself in this number!</t>
    </r>
  </si>
  <si>
    <t>ERRORS</t>
  </si>
  <si>
    <t>Check that there are no Error messages on the Expenses sheet.</t>
  </si>
  <si>
    <t>Receipt Number</t>
  </si>
  <si>
    <t>Put a letter, starting at A on each of your receipts and enter the correspending letter. This will ensure they are easily identifyable from your general expenses. If you have no receipt enter NR and after entering the venue give a brief explanation of why you have no receipt.</t>
  </si>
  <si>
    <t>Total Owed</t>
  </si>
  <si>
    <t>Own Car</t>
  </si>
  <si>
    <t>Milage rate for Own car</t>
  </si>
  <si>
    <t>Total Miles this month</t>
  </si>
  <si>
    <t>CAR REGISTRATION</t>
  </si>
  <si>
    <t>NB You should only type in the white spaces</t>
  </si>
  <si>
    <t>GO TO cell I6. Type in the name of your Manager. This aids Finance to allocate costs correctly and if necessary to check any queries regarding your expenses with your Manager.</t>
  </si>
  <si>
    <t>Fuel Card Purchases</t>
  </si>
  <si>
    <t>Business Mileage b/f from previous month (this tax year)</t>
  </si>
  <si>
    <t>Op. Miles this Month</t>
  </si>
  <si>
    <t>Av fuel cost (p/l)</t>
  </si>
  <si>
    <t>You have not completed all the Personal Data on the Expense Claim Form - Please check that you have entered your name, your Manager's name and the period the expenses are for</t>
  </si>
  <si>
    <t>The system will automaticaly calculate how much you owe for your private miles and your average pence per litre of fuel.</t>
  </si>
  <si>
    <t>Opening /Closing Miles</t>
  </si>
  <si>
    <t xml:space="preserve">Enter the total amount you are claiming, i.e. inclusive of VAT in the relevant column. </t>
  </si>
  <si>
    <t>Private Miles this month (If company car)</t>
  </si>
  <si>
    <t>Company Car</t>
  </si>
  <si>
    <t>Cl. Miles this Month</t>
  </si>
  <si>
    <t xml:space="preserve">CHECK </t>
  </si>
  <si>
    <t>Signed</t>
  </si>
  <si>
    <t>………………………………………………………</t>
  </si>
  <si>
    <t>…………………………………………….</t>
  </si>
  <si>
    <t>Authorised</t>
  </si>
  <si>
    <t>………………………………………………..</t>
  </si>
  <si>
    <t>B</t>
  </si>
  <si>
    <t>D</t>
  </si>
  <si>
    <t>S</t>
  </si>
  <si>
    <t>STATION-ERY</t>
  </si>
  <si>
    <t>3RD PARTY ENTERTAINMENT</t>
  </si>
  <si>
    <t>HOTEL / TRAVEL / SUBSISTENCE</t>
  </si>
  <si>
    <t>HOME PHONE</t>
  </si>
  <si>
    <t>MOBILE PHONE</t>
  </si>
  <si>
    <t>EXCEPTIONAL FUEL PURCHASES</t>
  </si>
  <si>
    <t>CAR CLEAN</t>
  </si>
  <si>
    <t>PARKING/ TOLLS</t>
  </si>
  <si>
    <t>RECEIPT NO</t>
  </si>
  <si>
    <t>DETAILED EXPLANATION OF EXPENSE</t>
  </si>
  <si>
    <t>DATE</t>
  </si>
  <si>
    <t>OWN CAR Y/N</t>
  </si>
  <si>
    <t>POSTAGE</t>
  </si>
  <si>
    <t>OTHER COSTS (PLEASE SPECIFY IN COLUMN B)</t>
  </si>
  <si>
    <t>L</t>
  </si>
  <si>
    <t>E</t>
  </si>
  <si>
    <t>PERIOD COVERED :</t>
  </si>
  <si>
    <t>Company:</t>
  </si>
  <si>
    <t>Business</t>
  </si>
  <si>
    <t>Private (If company car)</t>
  </si>
  <si>
    <t>Litres</t>
  </si>
  <si>
    <t>Fuel Purchases</t>
  </si>
  <si>
    <t>Cost per mile</t>
  </si>
  <si>
    <t>Total Claim</t>
  </si>
  <si>
    <t>Fuel Card</t>
  </si>
  <si>
    <t>DAILY ACTIVITIES - MILEAGE (FUEL) DETAILS</t>
  </si>
  <si>
    <t>Please insert your car registration in box K1</t>
  </si>
  <si>
    <t>GO TO Activity (Fuel) Sheet</t>
  </si>
  <si>
    <t>Enter the total business mileage done that day in column H against the appropriate date. Also, please enter the private mileage done in column G against the appropriate date.</t>
  </si>
  <si>
    <t>Business Mileage Previous Month</t>
  </si>
  <si>
    <t xml:space="preserve">Activity (Fuel) </t>
  </si>
  <si>
    <t>Do not claim for your petrol again on this sheet</t>
  </si>
  <si>
    <t>Once you have included all your expenses on the all sheets Email the file to your manager. Also, print off a copy of all the spreadsheets involved, attach you receipts and send them to the Finance Department.</t>
  </si>
  <si>
    <t>This sheet is used to breakdown the daily journey activity and the use of fuel card purchases in accordance with the Travel and Expense Policy and also for calculating the amount to claim and owed for the use of own/company car.</t>
  </si>
  <si>
    <t>Please note that the cells for your name, company and period covered by the expenses have been populated by the details you entered in the Expenses Sheet.</t>
  </si>
  <si>
    <r>
      <t xml:space="preserve">Please enter the litres of fuel purchased against the appropriate date in column I and the amount for the fuel in column J. (This only applies to those who have a fuel card). </t>
    </r>
    <r>
      <rPr>
        <b/>
        <sz val="10"/>
        <color indexed="10"/>
        <rFont val="Arial"/>
        <family val="2"/>
      </rPr>
      <t>NB: only fuel should be purchased with a fuel card.</t>
    </r>
  </si>
  <si>
    <r>
      <t xml:space="preserve">GO TO cell </t>
    </r>
    <r>
      <rPr>
        <b/>
        <sz val="10"/>
        <rFont val="Arial"/>
        <family val="2"/>
      </rPr>
      <t>B10</t>
    </r>
    <r>
      <rPr>
        <sz val="10"/>
        <rFont val="Arial"/>
        <family val="2"/>
      </rPr>
      <t xml:space="preserve">. Enter a description of the expense incurred. Cells in column </t>
    </r>
    <r>
      <rPr>
        <b/>
        <sz val="10"/>
        <rFont val="Arial"/>
        <family val="2"/>
      </rPr>
      <t>A</t>
    </r>
    <r>
      <rPr>
        <sz val="10"/>
        <rFont val="Arial"/>
        <family val="2"/>
      </rPr>
      <t xml:space="preserve"> will begin with the first date of your expense and end on the last day of your expense date which was entered at the beginning. Please enter your expenses appropriate to the date.</t>
    </r>
  </si>
  <si>
    <t xml:space="preserve"> If there isn't a column for the type of expense you have incurred then please put the cost in column P (Other Costs). Please explain in detail what the expense is for.</t>
  </si>
  <si>
    <t>Your Manager will review the claim, ensuring it has been completed correctly and that Expense claims are in line with the Travel and Expenses policy. Your Manager may contact you with any queries she/he may have regarding the claim and when satisfied will authorise payment to finance dept. If there is an error then your manager will send an altered expense sheet to finance with a copy to you. If there is a dispute then it will be retrospectively resolved. This is to ensure that you are credited promptly.</t>
  </si>
  <si>
    <t>The rows in the Activity (Fuel) sheet are dated in accordance to your first day of expense. This is then followed by the remaining days in the month until the last date of your expense.</t>
  </si>
  <si>
    <t>Total                VAT</t>
  </si>
  <si>
    <t>TOTAL          (incl VAT)</t>
  </si>
  <si>
    <t>The total cost you will be reimbursed for each journey will show in column J43 if you provide your own car. The total owed on fuel usage for any private miles will be shown in column J44.</t>
  </si>
  <si>
    <t>Please enter useful and relevant details for the description. This is particularly important for Entertainment of any kind. You must enter who you entertained.</t>
  </si>
  <si>
    <t>Please enter your cumulative Business Mileage brought forward from the previous month on Column G41. This month's mileage will be added to this to calculate YTD business mileage. Cumulative miles need to be tracked for internal use in tracking car leases etc.</t>
  </si>
  <si>
    <t>The figures from this the fuel sheet are shown in Column Q (7-9) in the expense sheet, these figures are added to the expenses you are claiming on the Expenses sheet. The numbers in the Receipt column are for finance use.</t>
  </si>
  <si>
    <r>
      <t xml:space="preserve">Please also enter TOTAL </t>
    </r>
    <r>
      <rPr>
        <b/>
        <sz val="10"/>
        <rFont val="Arial"/>
        <family val="2"/>
      </rPr>
      <t>VAT</t>
    </r>
    <r>
      <rPr>
        <sz val="10"/>
        <rFont val="Arial"/>
        <family val="2"/>
      </rPr>
      <t xml:space="preserve"> for all the receipts for the appropriate date in column </t>
    </r>
    <r>
      <rPr>
        <b/>
        <sz val="10"/>
        <rFont val="Arial"/>
        <family val="2"/>
      </rPr>
      <t xml:space="preserve">R. </t>
    </r>
    <r>
      <rPr>
        <sz val="10"/>
        <rFont val="Arial"/>
        <family val="2"/>
      </rPr>
      <t xml:space="preserve">Most receipts will have a </t>
    </r>
    <r>
      <rPr>
        <b/>
        <sz val="10"/>
        <rFont val="Arial"/>
        <family val="2"/>
      </rPr>
      <t>VAT</t>
    </r>
    <r>
      <rPr>
        <sz val="10"/>
        <rFont val="Arial"/>
        <family val="2"/>
      </rPr>
      <t xml:space="preserve"> figure on them. This will help finance claim back the VAT amount.</t>
    </r>
  </si>
  <si>
    <r>
      <t xml:space="preserve">GO TO cell </t>
    </r>
    <r>
      <rPr>
        <b/>
        <sz val="10"/>
        <rFont val="Arial"/>
        <family val="2"/>
      </rPr>
      <t>A3.</t>
    </r>
    <r>
      <rPr>
        <sz val="10"/>
        <rFont val="Arial"/>
        <family val="2"/>
      </rPr>
      <t xml:space="preserve"> Type in your full name.</t>
    </r>
  </si>
  <si>
    <t>AB12CDE</t>
  </si>
  <si>
    <t>Company</t>
  </si>
  <si>
    <t>Version 2</t>
  </si>
  <si>
    <t>FUEL CARD Y/N</t>
  </si>
  <si>
    <t xml:space="preserve">Expenses </t>
  </si>
  <si>
    <t>WAYMADE</t>
  </si>
  <si>
    <t>LAXMICO</t>
  </si>
  <si>
    <t>GOWRIE</t>
  </si>
  <si>
    <t>Y</t>
  </si>
  <si>
    <t>N</t>
  </si>
  <si>
    <t>GO TO the Meetings sheet</t>
  </si>
  <si>
    <t>Now enter your Meeting costs if applicable</t>
  </si>
  <si>
    <r>
      <t xml:space="preserve">GO TO cell </t>
    </r>
    <r>
      <rPr>
        <b/>
        <sz val="10"/>
        <rFont val="Arial"/>
        <family val="2"/>
      </rPr>
      <t>G7</t>
    </r>
    <r>
      <rPr>
        <sz val="10"/>
        <rFont val="Arial"/>
        <family val="2"/>
      </rPr>
      <t xml:space="preserve"> and select Y if you provide your own car (this then defaults to the current claimable mileage allowance of 45p). </t>
    </r>
  </si>
  <si>
    <r>
      <t xml:space="preserve">GO TO cell </t>
    </r>
    <r>
      <rPr>
        <b/>
        <sz val="10"/>
        <rFont val="Arial"/>
        <family val="2"/>
      </rPr>
      <t>H7</t>
    </r>
    <r>
      <rPr>
        <sz val="10"/>
        <rFont val="Arial"/>
        <family val="2"/>
      </rPr>
      <t xml:space="preserve"> and select Y if you own a fuel card. </t>
    </r>
    <r>
      <rPr>
        <b/>
        <sz val="10"/>
        <rFont val="Arial"/>
        <family val="2"/>
      </rPr>
      <t>NB: if you own a company car and do not have a fuel card as yet, please put your fuel costs under exceptional fuel purchases in column I on the expense sheet.</t>
    </r>
  </si>
  <si>
    <r>
      <t xml:space="preserve">GO TO cell </t>
    </r>
    <r>
      <rPr>
        <b/>
        <sz val="10"/>
        <rFont val="Arial"/>
        <family val="2"/>
      </rPr>
      <t>D3</t>
    </r>
    <r>
      <rPr>
        <sz val="10"/>
        <rFont val="Arial"/>
        <family val="2"/>
      </rPr>
      <t xml:space="preserve"> and select your company.</t>
    </r>
  </si>
  <si>
    <t>SS14 3FR - UB6 7JD - SS14 3FR</t>
  </si>
  <si>
    <t>ABC - DEF</t>
  </si>
  <si>
    <t>UB6 7JD - HA4 0NU - SS14 3FR - HA4 0NU - UB6 7JD</t>
  </si>
  <si>
    <t>NAME1</t>
  </si>
  <si>
    <t>MANAGER1</t>
  </si>
  <si>
    <t>MUMBAI GARDENS</t>
  </si>
  <si>
    <t>A123456</t>
  </si>
  <si>
    <t>HANGING GARDENS</t>
  </si>
  <si>
    <t>A55555</t>
  </si>
  <si>
    <t xml:space="preserve">GO TO cell N3. Type in the first date of your expenses. Example - enter 01/06/15 if your expenses start at 1st June 2015. GO TO cell N4 on Expenses sheet. Type in the last date of your expenses. </t>
  </si>
  <si>
    <t>NB: Please use one expense sheet per month. If your expenses cover more than one month, please create another expense sheet for that month.</t>
  </si>
  <si>
    <t>If there is an error message on the Meetings sheet then you have not entered data correctly. Please check that a correctly. Please check that you have entered the number of customers and the Meeting type in accordance with the list suggested on row 32 of the Meetings sheet).</t>
  </si>
  <si>
    <r>
      <t xml:space="preserve">Total Amount claimed on Meetings will show in column </t>
    </r>
    <r>
      <rPr>
        <b/>
        <sz val="10"/>
        <rFont val="Arial"/>
        <family val="2"/>
      </rPr>
      <t xml:space="preserve">Q8 </t>
    </r>
    <r>
      <rPr>
        <sz val="10"/>
        <rFont val="Arial"/>
        <family val="2"/>
      </rPr>
      <t xml:space="preserve">in the expense sheet. Please enter Total VAT on amount claimed in cell </t>
    </r>
    <r>
      <rPr>
        <b/>
        <sz val="10"/>
        <rFont val="Arial"/>
        <family val="2"/>
      </rPr>
      <t>Q9.</t>
    </r>
  </si>
  <si>
    <t>e.g: Hotel bill/ Parking/drinks</t>
  </si>
  <si>
    <t>If you provide your own car a rate is automatically placed in the 'Fuel Rate' box - currently 45p (for the first 10,000 miles in the tax year)</t>
  </si>
  <si>
    <t>`</t>
  </si>
  <si>
    <t>You must enter your opening mileage and closing mileage in the boxes as indicated (company car only).</t>
  </si>
</sst>
</file>

<file path=xl/styles.xml><?xml version="1.0" encoding="utf-8"?>
<styleSheet xmlns="http://schemas.openxmlformats.org/spreadsheetml/2006/main">
  <numFmts count="5">
    <numFmt numFmtId="43" formatCode="_-* #,##0.00_-;\-* #,##0.00_-;_-* &quot;-&quot;??_-;_-@_-"/>
    <numFmt numFmtId="164" formatCode="#,##0.00_ ;\-#,##0.00\ "/>
    <numFmt numFmtId="165" formatCode="d\-mmm\-yy"/>
    <numFmt numFmtId="166" formatCode="&quot;£&quot;#,##0.00"/>
    <numFmt numFmtId="167" formatCode="[$-409]d\-mmm\-yy;@"/>
  </numFmts>
  <fonts count="33">
    <font>
      <sz val="10"/>
      <name val="Arial"/>
    </font>
    <font>
      <sz val="10"/>
      <name val="Arial"/>
      <family val="2"/>
    </font>
    <font>
      <b/>
      <sz val="10"/>
      <name val="Arial"/>
      <family val="2"/>
    </font>
    <font>
      <sz val="10"/>
      <name val="Arial"/>
      <family val="2"/>
    </font>
    <font>
      <b/>
      <sz val="10"/>
      <name val="Arial"/>
      <family val="2"/>
    </font>
    <font>
      <b/>
      <sz val="12"/>
      <name val="Arial"/>
      <family val="2"/>
    </font>
    <font>
      <sz val="12"/>
      <name val="Arial"/>
      <family val="2"/>
    </font>
    <font>
      <sz val="8"/>
      <color indexed="81"/>
      <name val="Tahoma"/>
      <family val="2"/>
    </font>
    <font>
      <b/>
      <sz val="8"/>
      <name val="Arial"/>
      <family val="2"/>
    </font>
    <font>
      <b/>
      <sz val="10"/>
      <color indexed="10"/>
      <name val="Arial"/>
      <family val="2"/>
    </font>
    <font>
      <b/>
      <i/>
      <sz val="10"/>
      <name val="Arial"/>
      <family val="2"/>
    </font>
    <font>
      <b/>
      <i/>
      <u/>
      <sz val="10"/>
      <name val="Arial"/>
      <family val="2"/>
    </font>
    <font>
      <b/>
      <u/>
      <sz val="16"/>
      <name val="Arial"/>
      <family val="2"/>
    </font>
    <font>
      <u/>
      <sz val="16"/>
      <name val="Arial"/>
      <family val="2"/>
    </font>
    <font>
      <sz val="16"/>
      <name val="Arial"/>
      <family val="2"/>
    </font>
    <font>
      <sz val="14"/>
      <name val="Arial"/>
      <family val="2"/>
    </font>
    <font>
      <b/>
      <sz val="14"/>
      <name val="Arial"/>
      <family val="2"/>
    </font>
    <font>
      <sz val="10"/>
      <color indexed="10"/>
      <name val="Arial"/>
      <family val="2"/>
    </font>
    <font>
      <sz val="10"/>
      <color indexed="81"/>
      <name val="Arial"/>
      <family val="2"/>
    </font>
    <font>
      <b/>
      <sz val="10"/>
      <color indexed="81"/>
      <name val="Arial"/>
      <family val="2"/>
    </font>
    <font>
      <sz val="10"/>
      <color indexed="9"/>
      <name val="Arial"/>
      <family val="2"/>
    </font>
    <font>
      <b/>
      <u/>
      <sz val="10"/>
      <color indexed="10"/>
      <name val="Arial"/>
      <family val="2"/>
    </font>
    <font>
      <b/>
      <sz val="11"/>
      <name val="Arial"/>
      <family val="2"/>
    </font>
    <font>
      <b/>
      <sz val="20"/>
      <name val="Arial"/>
      <family val="2"/>
    </font>
    <font>
      <b/>
      <sz val="16"/>
      <name val="Arial"/>
      <family val="2"/>
    </font>
    <font>
      <b/>
      <sz val="18"/>
      <name val="Arial"/>
      <family val="2"/>
    </font>
    <font>
      <b/>
      <sz val="12"/>
      <color indexed="10"/>
      <name val="ARIAL"/>
      <family val="2"/>
    </font>
    <font>
      <b/>
      <sz val="10"/>
      <color indexed="9"/>
      <name val="Arial"/>
      <family val="2"/>
    </font>
    <font>
      <sz val="10"/>
      <color indexed="10"/>
      <name val="Arial"/>
      <family val="2"/>
    </font>
    <font>
      <b/>
      <sz val="10"/>
      <color indexed="10"/>
      <name val="Arial"/>
      <family val="2"/>
    </font>
    <font>
      <i/>
      <sz val="10"/>
      <name val="Arial"/>
      <family val="2"/>
    </font>
    <font>
      <sz val="8"/>
      <name val="Arial"/>
      <family val="2"/>
    </font>
    <font>
      <b/>
      <sz val="10"/>
      <color rgb="FFFF0000"/>
      <name val="Arial"/>
      <family val="2"/>
    </font>
  </fonts>
  <fills count="13">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17"/>
        <bgColor indexed="64"/>
      </patternFill>
    </fill>
    <fill>
      <patternFill patternType="solid">
        <fgColor indexed="53"/>
        <bgColor indexed="64"/>
      </patternFill>
    </fill>
    <fill>
      <patternFill patternType="solid">
        <fgColor indexed="27"/>
        <bgColor indexed="64"/>
      </patternFill>
    </fill>
    <fill>
      <patternFill patternType="solid">
        <fgColor indexed="65"/>
        <bgColor indexed="64"/>
      </patternFill>
    </fill>
    <fill>
      <patternFill patternType="solid">
        <fgColor indexed="13"/>
        <bgColor indexed="64"/>
      </patternFill>
    </fill>
    <fill>
      <patternFill patternType="solid">
        <fgColor indexed="10"/>
        <bgColor indexed="64"/>
      </patternFill>
    </fill>
    <fill>
      <patternFill patternType="solid">
        <fgColor indexed="51"/>
        <bgColor indexed="64"/>
      </patternFill>
    </fill>
  </fills>
  <borders count="6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338">
    <xf numFmtId="0" fontId="0" fillId="0" borderId="0" xfId="0"/>
    <xf numFmtId="0" fontId="0" fillId="2" borderId="0" xfId="0" applyFill="1"/>
    <xf numFmtId="0" fontId="11" fillId="2" borderId="0" xfId="0" applyFont="1" applyFill="1" applyAlignment="1">
      <alignment vertical="top" wrapText="1"/>
    </xf>
    <xf numFmtId="0" fontId="10" fillId="3" borderId="1" xfId="0" applyFont="1" applyFill="1" applyBorder="1" applyAlignment="1">
      <alignment vertical="top" wrapText="1"/>
    </xf>
    <xf numFmtId="0" fontId="14" fillId="2" borderId="0" xfId="0" applyFont="1" applyFill="1"/>
    <xf numFmtId="0" fontId="10" fillId="4" borderId="1" xfId="0" applyFont="1" applyFill="1" applyBorder="1" applyAlignment="1">
      <alignment vertical="top" wrapText="1"/>
    </xf>
    <xf numFmtId="0" fontId="10" fillId="2" borderId="0" xfId="0" applyFont="1" applyFill="1" applyBorder="1" applyAlignment="1">
      <alignment vertical="top" wrapText="1"/>
    </xf>
    <xf numFmtId="0" fontId="0" fillId="2" borderId="0" xfId="0" applyFill="1" applyBorder="1"/>
    <xf numFmtId="0" fontId="13" fillId="2" borderId="0" xfId="0" applyFont="1" applyFill="1" applyAlignment="1">
      <alignment vertical="top" wrapText="1"/>
    </xf>
    <xf numFmtId="0" fontId="15" fillId="2" borderId="0" xfId="0" applyFont="1" applyFill="1" applyAlignment="1">
      <alignment vertical="top" wrapText="1"/>
    </xf>
    <xf numFmtId="0" fontId="16" fillId="0" borderId="0" xfId="0" applyFont="1" applyFill="1" applyBorder="1" applyAlignment="1">
      <alignment vertical="top" wrapText="1"/>
    </xf>
    <xf numFmtId="0" fontId="0" fillId="4" borderId="1" xfId="0" applyFill="1" applyBorder="1" applyAlignment="1">
      <alignment wrapText="1"/>
    </xf>
    <xf numFmtId="0" fontId="9" fillId="2" borderId="0" xfId="0" applyFont="1" applyFill="1" applyAlignment="1">
      <alignment vertical="top" wrapText="1"/>
    </xf>
    <xf numFmtId="4" fontId="4" fillId="3" borderId="1" xfId="0" applyNumberFormat="1" applyFont="1" applyFill="1" applyBorder="1" applyAlignment="1" applyProtection="1">
      <alignment vertical="center"/>
    </xf>
    <xf numFmtId="166" fontId="4" fillId="5" borderId="1" xfId="1" quotePrefix="1" applyNumberFormat="1" applyFont="1" applyFill="1" applyBorder="1" applyAlignment="1" applyProtection="1">
      <alignment vertical="center"/>
    </xf>
    <xf numFmtId="0" fontId="4" fillId="3" borderId="2" xfId="0" quotePrefix="1" applyFont="1" applyFill="1" applyBorder="1" applyAlignment="1" applyProtection="1">
      <alignment horizontal="left" vertical="center"/>
    </xf>
    <xf numFmtId="0" fontId="4" fillId="3" borderId="3" xfId="0" applyFont="1" applyFill="1" applyBorder="1" applyAlignment="1" applyProtection="1">
      <alignment vertical="center"/>
    </xf>
    <xf numFmtId="0" fontId="4" fillId="3" borderId="4" xfId="0" applyFont="1" applyFill="1" applyBorder="1" applyAlignment="1" applyProtection="1">
      <alignment horizontal="left" vertical="center"/>
    </xf>
    <xf numFmtId="0" fontId="4" fillId="3" borderId="5" xfId="0" applyFont="1" applyFill="1" applyBorder="1" applyAlignment="1" applyProtection="1">
      <alignment vertical="center"/>
    </xf>
    <xf numFmtId="0" fontId="4" fillId="5" borderId="6" xfId="0" applyFont="1" applyFill="1" applyBorder="1" applyAlignment="1" applyProtection="1">
      <alignment vertical="center"/>
    </xf>
    <xf numFmtId="3" fontId="3" fillId="2" borderId="7" xfId="0" applyNumberFormat="1" applyFont="1" applyFill="1" applyBorder="1" applyAlignment="1" applyProtection="1">
      <alignment vertical="center"/>
      <protection locked="0"/>
    </xf>
    <xf numFmtId="3" fontId="3" fillId="5" borderId="8" xfId="0" applyNumberFormat="1" applyFont="1" applyFill="1" applyBorder="1" applyAlignment="1" applyProtection="1">
      <alignment vertical="center"/>
    </xf>
    <xf numFmtId="3" fontId="3" fillId="5" borderId="9" xfId="0" applyNumberFormat="1" applyFont="1" applyFill="1" applyBorder="1" applyAlignment="1" applyProtection="1">
      <alignment vertical="center"/>
    </xf>
    <xf numFmtId="1" fontId="3" fillId="2" borderId="10" xfId="0" applyNumberFormat="1" applyFont="1" applyFill="1" applyBorder="1" applyAlignment="1" applyProtection="1">
      <alignment horizontal="center" vertical="center"/>
      <protection locked="0"/>
    </xf>
    <xf numFmtId="1" fontId="4" fillId="5" borderId="6" xfId="0" applyNumberFormat="1" applyFont="1" applyFill="1" applyBorder="1" applyAlignment="1" applyProtection="1">
      <alignment horizontal="center" vertical="center"/>
    </xf>
    <xf numFmtId="165" fontId="0" fillId="2" borderId="7" xfId="0" applyNumberFormat="1" applyFill="1" applyBorder="1" applyAlignment="1" applyProtection="1">
      <alignment horizontal="center" vertical="center"/>
      <protection locked="0"/>
    </xf>
    <xf numFmtId="0" fontId="1" fillId="2" borderId="7" xfId="0" applyNumberFormat="1" applyFont="1" applyFill="1" applyBorder="1" applyAlignment="1" applyProtection="1">
      <alignment horizontal="center" vertical="center"/>
      <protection locked="0"/>
    </xf>
    <xf numFmtId="4" fontId="0" fillId="2" borderId="7" xfId="0" applyNumberFormat="1" applyFill="1" applyBorder="1" applyAlignment="1" applyProtection="1">
      <alignment horizontal="right" vertical="center"/>
      <protection locked="0"/>
    </xf>
    <xf numFmtId="4" fontId="0" fillId="2" borderId="11" xfId="0" applyNumberFormat="1" applyFill="1" applyBorder="1" applyAlignment="1" applyProtection="1">
      <alignment horizontal="right" vertical="center"/>
      <protection locked="0"/>
    </xf>
    <xf numFmtId="0" fontId="22" fillId="2" borderId="7" xfId="0" applyFont="1" applyFill="1" applyBorder="1" applyAlignment="1" applyProtection="1">
      <alignment horizontal="center" vertical="center"/>
      <protection locked="0"/>
    </xf>
    <xf numFmtId="1" fontId="22" fillId="2" borderId="7" xfId="0" applyNumberFormat="1" applyFont="1" applyFill="1" applyBorder="1" applyAlignment="1" applyProtection="1">
      <alignment horizontal="center" vertical="center"/>
      <protection locked="0"/>
    </xf>
    <xf numFmtId="1" fontId="22" fillId="2" borderId="11" xfId="0" applyNumberFormat="1" applyFont="1" applyFill="1" applyBorder="1" applyAlignment="1" applyProtection="1">
      <alignment horizontal="center" vertical="center"/>
      <protection locked="0"/>
    </xf>
    <xf numFmtId="0" fontId="3" fillId="3" borderId="12" xfId="0" applyNumberFormat="1" applyFont="1" applyFill="1" applyBorder="1" applyAlignment="1" applyProtection="1">
      <alignment horizontal="center" vertical="center"/>
    </xf>
    <xf numFmtId="0" fontId="3" fillId="5" borderId="8" xfId="0" applyNumberFormat="1" applyFont="1" applyFill="1" applyBorder="1" applyAlignment="1" applyProtection="1">
      <alignment vertical="center"/>
    </xf>
    <xf numFmtId="0" fontId="3" fillId="5" borderId="13" xfId="0" applyNumberFormat="1" applyFont="1" applyFill="1" applyBorder="1" applyAlignment="1" applyProtection="1">
      <alignment horizontal="center" vertical="center"/>
    </xf>
    <xf numFmtId="0" fontId="3" fillId="5" borderId="2" xfId="1" applyNumberFormat="1" applyFont="1" applyFill="1" applyBorder="1" applyAlignment="1" applyProtection="1">
      <alignment vertical="center"/>
    </xf>
    <xf numFmtId="0" fontId="3" fillId="5" borderId="14" xfId="1" applyNumberFormat="1" applyFont="1" applyFill="1" applyBorder="1" applyAlignment="1" applyProtection="1">
      <alignment vertical="center"/>
    </xf>
    <xf numFmtId="0" fontId="3" fillId="5" borderId="15" xfId="1" applyNumberFormat="1" applyFont="1" applyFill="1" applyBorder="1" applyAlignment="1" applyProtection="1">
      <alignment vertical="center"/>
    </xf>
    <xf numFmtId="0" fontId="3" fillId="5" borderId="3" xfId="1" applyNumberFormat="1" applyFont="1" applyFill="1" applyBorder="1" applyAlignment="1" applyProtection="1">
      <alignment vertical="center"/>
    </xf>
    <xf numFmtId="0" fontId="3" fillId="5" borderId="16" xfId="1" applyNumberFormat="1" applyFont="1" applyFill="1" applyBorder="1" applyAlignment="1" applyProtection="1">
      <alignment vertical="center"/>
    </xf>
    <xf numFmtId="0" fontId="3" fillId="5" borderId="7" xfId="1" applyNumberFormat="1" applyFont="1" applyFill="1" applyBorder="1" applyAlignment="1" applyProtection="1">
      <alignment vertical="center"/>
    </xf>
    <xf numFmtId="0" fontId="3" fillId="5" borderId="17" xfId="1" applyNumberFormat="1" applyFont="1" applyFill="1" applyBorder="1" applyAlignment="1" applyProtection="1">
      <alignment vertical="center"/>
    </xf>
    <xf numFmtId="0" fontId="3" fillId="5" borderId="8" xfId="1" applyNumberFormat="1" applyFont="1" applyFill="1" applyBorder="1" applyAlignment="1" applyProtection="1">
      <alignment vertical="center"/>
    </xf>
    <xf numFmtId="2" fontId="3" fillId="5" borderId="8" xfId="1" applyNumberFormat="1" applyFont="1" applyFill="1" applyBorder="1" applyAlignment="1" applyProtection="1">
      <alignment vertical="center"/>
    </xf>
    <xf numFmtId="0" fontId="3" fillId="5" borderId="18" xfId="1" applyNumberFormat="1" applyFont="1" applyFill="1" applyBorder="1" applyAlignment="1" applyProtection="1">
      <alignment vertical="center"/>
    </xf>
    <xf numFmtId="2" fontId="3" fillId="5" borderId="18" xfId="1" applyNumberFormat="1" applyFont="1" applyFill="1" applyBorder="1" applyAlignment="1" applyProtection="1">
      <alignment vertical="center"/>
    </xf>
    <xf numFmtId="2" fontId="3" fillId="5" borderId="20" xfId="1" applyNumberFormat="1" applyFont="1" applyFill="1" applyBorder="1" applyAlignment="1" applyProtection="1">
      <alignment vertical="center"/>
    </xf>
    <xf numFmtId="2" fontId="3" fillId="5" borderId="21" xfId="1" applyNumberFormat="1" applyFont="1" applyFill="1" applyBorder="1" applyAlignment="1" applyProtection="1">
      <alignment vertical="center"/>
    </xf>
    <xf numFmtId="2" fontId="3" fillId="5" borderId="1" xfId="1" applyNumberFormat="1" applyFont="1" applyFill="1" applyBorder="1" applyAlignment="1" applyProtection="1">
      <alignment vertical="center"/>
    </xf>
    <xf numFmtId="0" fontId="3" fillId="3" borderId="16" xfId="0" applyNumberFormat="1" applyFont="1" applyFill="1" applyBorder="1" applyAlignment="1" applyProtection="1">
      <alignment horizontal="right" vertical="center"/>
    </xf>
    <xf numFmtId="0" fontId="3" fillId="3" borderId="19" xfId="0" applyNumberFormat="1" applyFont="1" applyFill="1" applyBorder="1" applyAlignment="1" applyProtection="1">
      <alignment horizontal="right" vertical="center"/>
    </xf>
    <xf numFmtId="0" fontId="0" fillId="2" borderId="0" xfId="0" applyFill="1" applyAlignment="1" applyProtection="1">
      <alignment vertical="center"/>
    </xf>
    <xf numFmtId="0" fontId="0" fillId="2" borderId="0" xfId="0" applyFill="1" applyBorder="1" applyAlignment="1" applyProtection="1">
      <alignment vertical="center"/>
    </xf>
    <xf numFmtId="0" fontId="2" fillId="3" borderId="18" xfId="0" applyFont="1" applyFill="1" applyBorder="1" applyAlignment="1" applyProtection="1">
      <alignment horizontal="right" vertical="center"/>
    </xf>
    <xf numFmtId="0" fontId="4" fillId="3" borderId="4" xfId="0" applyFont="1" applyFill="1" applyBorder="1" applyAlignment="1" applyProtection="1">
      <alignment horizontal="right" vertical="center"/>
    </xf>
    <xf numFmtId="0" fontId="2" fillId="3" borderId="20" xfId="0" applyFont="1" applyFill="1" applyBorder="1" applyAlignment="1" applyProtection="1">
      <alignment horizontal="right" vertical="center"/>
    </xf>
    <xf numFmtId="0" fontId="16" fillId="5" borderId="21" xfId="0" applyFont="1" applyFill="1" applyBorder="1" applyAlignment="1" applyProtection="1">
      <alignment horizontal="center" vertical="center"/>
    </xf>
    <xf numFmtId="0" fontId="0" fillId="0" borderId="0" xfId="0" applyFill="1" applyAlignment="1" applyProtection="1">
      <alignment vertical="center"/>
    </xf>
    <xf numFmtId="0" fontId="2" fillId="0" borderId="0" xfId="0" applyFont="1" applyFill="1" applyBorder="1" applyAlignment="1" applyProtection="1">
      <alignment vertical="center"/>
    </xf>
    <xf numFmtId="0" fontId="4" fillId="3" borderId="7" xfId="0" applyFont="1" applyFill="1" applyBorder="1" applyAlignment="1" applyProtection="1">
      <alignment horizontal="center" vertical="center" wrapText="1"/>
    </xf>
    <xf numFmtId="0" fontId="0" fillId="2" borderId="0" xfId="0" applyFill="1" applyAlignment="1" applyProtection="1">
      <alignment vertical="center" wrapText="1"/>
    </xf>
    <xf numFmtId="4" fontId="2" fillId="5" borderId="7" xfId="0" applyNumberFormat="1" applyFont="1" applyFill="1" applyBorder="1" applyAlignment="1" applyProtection="1">
      <alignment horizontal="right" vertical="center"/>
    </xf>
    <xf numFmtId="0" fontId="9" fillId="2" borderId="0" xfId="0" quotePrefix="1" applyFont="1" applyFill="1" applyAlignment="1" applyProtection="1">
      <alignment vertical="center"/>
    </xf>
    <xf numFmtId="0" fontId="17" fillId="2" borderId="0" xfId="0" applyFont="1" applyFill="1" applyAlignment="1" applyProtection="1">
      <alignment vertical="center"/>
    </xf>
    <xf numFmtId="4" fontId="2" fillId="5" borderId="11" xfId="0" applyNumberFormat="1" applyFont="1" applyFill="1" applyBorder="1" applyAlignment="1" applyProtection="1">
      <alignment horizontal="right" vertical="center"/>
    </xf>
    <xf numFmtId="0" fontId="0" fillId="2" borderId="0" xfId="0" applyFill="1" applyBorder="1" applyAlignment="1" applyProtection="1">
      <alignment horizontal="center" vertical="center"/>
    </xf>
    <xf numFmtId="0" fontId="5" fillId="5" borderId="20" xfId="0" applyFont="1" applyFill="1" applyBorder="1" applyAlignment="1" applyProtection="1">
      <alignment vertical="center"/>
    </xf>
    <xf numFmtId="1" fontId="22" fillId="5" borderId="20" xfId="0" applyNumberFormat="1" applyFont="1" applyFill="1" applyBorder="1" applyAlignment="1" applyProtection="1">
      <alignment vertical="center"/>
    </xf>
    <xf numFmtId="4" fontId="5" fillId="5" borderId="21" xfId="0" applyNumberFormat="1" applyFont="1" applyFill="1" applyBorder="1" applyAlignment="1" applyProtection="1">
      <alignment horizontal="right" vertical="center"/>
    </xf>
    <xf numFmtId="0" fontId="20" fillId="2" borderId="0" xfId="0" applyFont="1" applyFill="1" applyBorder="1" applyAlignment="1" applyProtection="1">
      <alignment vertical="center"/>
    </xf>
    <xf numFmtId="0" fontId="4" fillId="2" borderId="0" xfId="0" applyFont="1" applyFill="1" applyBorder="1" applyAlignment="1" applyProtection="1">
      <alignment vertical="center"/>
    </xf>
    <xf numFmtId="0" fontId="3" fillId="2" borderId="0" xfId="0" applyNumberFormat="1" applyFont="1" applyFill="1" applyAlignment="1" applyProtection="1">
      <alignment vertical="center"/>
    </xf>
    <xf numFmtId="0" fontId="3" fillId="2" borderId="0" xfId="0" applyNumberFormat="1" applyFont="1" applyFill="1" applyAlignment="1" applyProtection="1">
      <alignment horizontal="center" vertical="center"/>
    </xf>
    <xf numFmtId="0" fontId="3" fillId="0" borderId="0" xfId="0" applyNumberFormat="1" applyFont="1" applyAlignment="1" applyProtection="1">
      <alignment vertical="center"/>
    </xf>
    <xf numFmtId="0" fontId="9" fillId="2" borderId="0" xfId="0" applyNumberFormat="1" applyFont="1" applyFill="1" applyAlignment="1" applyProtection="1">
      <alignment vertical="center"/>
    </xf>
    <xf numFmtId="2" fontId="9" fillId="2" borderId="0" xfId="0" applyNumberFormat="1" applyFont="1" applyFill="1" applyAlignment="1" applyProtection="1">
      <alignment vertical="center"/>
    </xf>
    <xf numFmtId="0" fontId="5" fillId="2" borderId="0" xfId="0" applyNumberFormat="1" applyFont="1" applyFill="1" applyAlignment="1" applyProtection="1">
      <alignment vertical="center"/>
    </xf>
    <xf numFmtId="0" fontId="5" fillId="2" borderId="0" xfId="0" applyNumberFormat="1" applyFont="1" applyFill="1" applyAlignment="1" applyProtection="1">
      <alignment horizontal="center" vertical="center"/>
    </xf>
    <xf numFmtId="0" fontId="26" fillId="2" borderId="0" xfId="0" applyNumberFormat="1" applyFont="1" applyFill="1" applyAlignment="1" applyProtection="1">
      <alignment vertical="center"/>
    </xf>
    <xf numFmtId="2" fontId="26" fillId="2" borderId="0" xfId="0" applyNumberFormat="1" applyFont="1" applyFill="1" applyAlignment="1" applyProtection="1">
      <alignment vertical="center"/>
    </xf>
    <xf numFmtId="0" fontId="3" fillId="2" borderId="0" xfId="0" applyNumberFormat="1" applyFont="1" applyFill="1" applyBorder="1" applyAlignment="1" applyProtection="1">
      <alignment vertical="center"/>
    </xf>
    <xf numFmtId="0" fontId="3" fillId="2" borderId="0" xfId="0" quotePrefix="1" applyNumberFormat="1" applyFont="1" applyFill="1" applyBorder="1" applyAlignment="1" applyProtection="1">
      <alignment horizontal="left" vertical="center"/>
    </xf>
    <xf numFmtId="0" fontId="3" fillId="2" borderId="0" xfId="0" quotePrefix="1" applyNumberFormat="1" applyFont="1" applyFill="1" applyAlignment="1" applyProtection="1">
      <alignment horizontal="left" vertical="center"/>
    </xf>
    <xf numFmtId="0" fontId="1" fillId="2" borderId="0" xfId="0" applyNumberFormat="1" applyFont="1" applyFill="1" applyAlignment="1" applyProtection="1">
      <alignment vertical="center"/>
    </xf>
    <xf numFmtId="0" fontId="16" fillId="2" borderId="0" xfId="0" applyFont="1" applyFill="1" applyAlignment="1">
      <alignment vertical="top" wrapText="1"/>
    </xf>
    <xf numFmtId="0" fontId="15" fillId="0" borderId="0" xfId="0" applyFont="1" applyAlignment="1">
      <alignment vertical="top" wrapText="1"/>
    </xf>
    <xf numFmtId="0" fontId="1" fillId="5" borderId="8" xfId="1" applyNumberFormat="1" applyFont="1" applyFill="1" applyBorder="1" applyAlignment="1" applyProtection="1">
      <alignment vertical="center"/>
    </xf>
    <xf numFmtId="4" fontId="2" fillId="5" borderId="6" xfId="0" applyNumberFormat="1" applyFont="1" applyFill="1" applyBorder="1" applyAlignment="1" applyProtection="1">
      <alignment vertical="center"/>
    </xf>
    <xf numFmtId="2" fontId="1" fillId="5" borderId="1" xfId="1" applyNumberFormat="1" applyFont="1" applyFill="1" applyBorder="1" applyAlignment="1" applyProtection="1">
      <alignment vertical="center"/>
    </xf>
    <xf numFmtId="2" fontId="1" fillId="5" borderId="8" xfId="1" applyNumberFormat="1" applyFont="1" applyFill="1" applyBorder="1" applyAlignment="1" applyProtection="1">
      <alignment vertical="center"/>
    </xf>
    <xf numFmtId="2" fontId="28" fillId="5" borderId="8" xfId="1" applyNumberFormat="1" applyFont="1" applyFill="1" applyBorder="1" applyAlignment="1" applyProtection="1">
      <alignment vertical="center"/>
    </xf>
    <xf numFmtId="0" fontId="1" fillId="3" borderId="24" xfId="0" applyNumberFormat="1" applyFont="1" applyFill="1" applyBorder="1" applyAlignment="1" applyProtection="1">
      <alignment horizontal="centerContinuous" vertical="center" wrapText="1"/>
    </xf>
    <xf numFmtId="0" fontId="12" fillId="2" borderId="0" xfId="0" applyFont="1" applyFill="1" applyAlignment="1">
      <alignment vertical="top" wrapText="1"/>
    </xf>
    <xf numFmtId="3" fontId="3" fillId="2" borderId="11" xfId="0" applyNumberFormat="1" applyFont="1" applyFill="1" applyBorder="1" applyAlignment="1" applyProtection="1">
      <alignment vertical="center"/>
      <protection locked="0"/>
    </xf>
    <xf numFmtId="4" fontId="3" fillId="6" borderId="1" xfId="0" applyNumberFormat="1" applyFont="1" applyFill="1" applyBorder="1" applyAlignment="1" applyProtection="1">
      <alignment vertical="center"/>
    </xf>
    <xf numFmtId="1" fontId="3" fillId="2" borderId="25" xfId="0" applyNumberFormat="1" applyFont="1" applyFill="1" applyBorder="1" applyAlignment="1" applyProtection="1">
      <alignment horizontal="center" vertical="center"/>
      <protection locked="0"/>
    </xf>
    <xf numFmtId="0" fontId="2" fillId="3" borderId="1" xfId="0" applyFont="1" applyFill="1" applyBorder="1" applyAlignment="1" applyProtection="1">
      <alignment horizontal="centerContinuous" vertical="center" wrapText="1"/>
    </xf>
    <xf numFmtId="4" fontId="2" fillId="3" borderId="1" xfId="0" applyNumberFormat="1" applyFont="1" applyFill="1" applyBorder="1" applyAlignment="1" applyProtection="1">
      <alignment horizontal="centerContinuous" vertical="center" wrapText="1"/>
    </xf>
    <xf numFmtId="4" fontId="2" fillId="7" borderId="1" xfId="0" applyNumberFormat="1" applyFont="1" applyFill="1" applyBorder="1" applyAlignment="1" applyProtection="1">
      <alignment vertical="center"/>
    </xf>
    <xf numFmtId="2" fontId="29" fillId="5" borderId="8" xfId="1" applyNumberFormat="1" applyFont="1" applyFill="1" applyBorder="1" applyAlignment="1" applyProtection="1">
      <alignment vertical="center"/>
    </xf>
    <xf numFmtId="0" fontId="3" fillId="3" borderId="26" xfId="0" applyNumberFormat="1" applyFont="1" applyFill="1" applyBorder="1" applyAlignment="1" applyProtection="1">
      <alignment horizontal="center" vertical="center" wrapText="1"/>
    </xf>
    <xf numFmtId="0" fontId="2" fillId="5" borderId="13" xfId="0" applyNumberFormat="1" applyFont="1" applyFill="1" applyBorder="1" applyAlignment="1" applyProtection="1">
      <alignment horizontal="center" vertical="center"/>
    </xf>
    <xf numFmtId="3" fontId="3" fillId="5" borderId="1" xfId="0" applyNumberFormat="1" applyFont="1" applyFill="1" applyBorder="1" applyAlignment="1" applyProtection="1">
      <alignment vertical="center"/>
    </xf>
    <xf numFmtId="3" fontId="3" fillId="2" borderId="27" xfId="0" applyNumberFormat="1" applyFont="1" applyFill="1" applyBorder="1" applyAlignment="1" applyProtection="1">
      <alignment vertical="center"/>
      <protection locked="0"/>
    </xf>
    <xf numFmtId="0" fontId="2" fillId="2" borderId="0" xfId="0" applyFont="1" applyFill="1" applyAlignment="1">
      <alignment vertical="top" wrapText="1"/>
    </xf>
    <xf numFmtId="0" fontId="1" fillId="2" borderId="0" xfId="0" applyFont="1" applyFill="1" applyAlignment="1">
      <alignment vertical="top" wrapText="1"/>
    </xf>
    <xf numFmtId="0" fontId="1" fillId="3" borderId="1" xfId="0" applyFont="1" applyFill="1" applyBorder="1" applyAlignment="1">
      <alignment vertical="top" wrapText="1"/>
    </xf>
    <xf numFmtId="0" fontId="2" fillId="2" borderId="0" xfId="0" applyFont="1" applyFill="1" applyBorder="1" applyAlignment="1">
      <alignment vertical="top" wrapText="1"/>
    </xf>
    <xf numFmtId="0" fontId="1" fillId="2" borderId="0" xfId="0" applyFont="1" applyFill="1" applyBorder="1" applyAlignment="1">
      <alignment vertical="top" wrapText="1"/>
    </xf>
    <xf numFmtId="0" fontId="1" fillId="4" borderId="1" xfId="0" applyFont="1" applyFill="1" applyBorder="1" applyAlignment="1">
      <alignment vertical="top" wrapText="1"/>
    </xf>
    <xf numFmtId="0" fontId="2" fillId="4" borderId="24" xfId="0" applyFont="1" applyFill="1" applyBorder="1" applyAlignment="1">
      <alignment vertical="top" wrapText="1"/>
    </xf>
    <xf numFmtId="0" fontId="1" fillId="4" borderId="28" xfId="0" applyFont="1" applyFill="1" applyBorder="1" applyAlignment="1">
      <alignment vertical="top" wrapText="1"/>
    </xf>
    <xf numFmtId="0" fontId="1" fillId="4" borderId="12" xfId="0" applyFont="1" applyFill="1" applyBorder="1" applyAlignment="1">
      <alignment vertical="top" wrapText="1"/>
    </xf>
    <xf numFmtId="0" fontId="0" fillId="0" borderId="0" xfId="0" applyBorder="1" applyAlignment="1">
      <alignment vertical="top" wrapText="1"/>
    </xf>
    <xf numFmtId="0" fontId="1" fillId="3" borderId="1" xfId="0" applyFont="1" applyFill="1" applyBorder="1" applyAlignment="1">
      <alignment wrapText="1"/>
    </xf>
    <xf numFmtId="0" fontId="1" fillId="0" borderId="0" xfId="0" applyFont="1" applyFill="1" applyBorder="1" applyAlignment="1">
      <alignment vertical="top" wrapText="1"/>
    </xf>
    <xf numFmtId="0" fontId="3" fillId="8" borderId="8" xfId="0" applyNumberFormat="1" applyFont="1" applyFill="1" applyBorder="1" applyAlignment="1" applyProtection="1">
      <alignment vertical="center"/>
    </xf>
    <xf numFmtId="15" fontId="3" fillId="8" borderId="8" xfId="0" applyNumberFormat="1" applyFont="1" applyFill="1" applyBorder="1" applyAlignment="1" applyProtection="1">
      <alignment vertical="center"/>
    </xf>
    <xf numFmtId="15" fontId="3" fillId="8" borderId="9" xfId="0" applyNumberFormat="1" applyFont="1" applyFill="1" applyBorder="1" applyAlignment="1" applyProtection="1">
      <alignment vertical="center"/>
    </xf>
    <xf numFmtId="15" fontId="3" fillId="0" borderId="0" xfId="0" applyNumberFormat="1" applyFont="1" applyBorder="1" applyAlignment="1" applyProtection="1">
      <alignment vertical="center"/>
    </xf>
    <xf numFmtId="2" fontId="3" fillId="0" borderId="8" xfId="1" applyNumberFormat="1" applyFont="1" applyFill="1" applyBorder="1" applyAlignment="1" applyProtection="1">
      <alignment vertical="center"/>
      <protection locked="0"/>
    </xf>
    <xf numFmtId="0" fontId="3" fillId="2" borderId="0" xfId="0" applyFont="1" applyFill="1" applyAlignment="1" applyProtection="1">
      <alignment vertical="center"/>
    </xf>
    <xf numFmtId="0" fontId="6" fillId="2" borderId="0" xfId="0" applyFont="1" applyFill="1" applyAlignment="1" applyProtection="1">
      <alignment vertical="center"/>
    </xf>
    <xf numFmtId="0" fontId="5" fillId="2" borderId="0" xfId="0" applyFont="1" applyFill="1" applyAlignment="1" applyProtection="1">
      <alignment horizontal="centerContinuous" vertical="center"/>
    </xf>
    <xf numFmtId="0" fontId="6" fillId="2" borderId="0" xfId="0" applyFont="1" applyFill="1" applyAlignment="1" applyProtection="1">
      <alignment horizontal="centerContinuous" vertical="center"/>
    </xf>
    <xf numFmtId="0" fontId="5" fillId="2" borderId="0" xfId="0" applyFont="1" applyFill="1" applyAlignment="1" applyProtection="1">
      <alignment horizontal="left" vertical="center"/>
    </xf>
    <xf numFmtId="166" fontId="4" fillId="0" borderId="40" xfId="1" quotePrefix="1" applyNumberFormat="1" applyFont="1" applyFill="1" applyBorder="1" applyAlignment="1" applyProtection="1">
      <alignment vertical="center"/>
    </xf>
    <xf numFmtId="0" fontId="4" fillId="2" borderId="0" xfId="0" applyFont="1" applyFill="1" applyAlignment="1" applyProtection="1">
      <alignment vertical="center"/>
    </xf>
    <xf numFmtId="1" fontId="4" fillId="2" borderId="0" xfId="0" applyNumberFormat="1" applyFont="1" applyFill="1" applyAlignment="1" applyProtection="1">
      <alignment vertical="center"/>
    </xf>
    <xf numFmtId="1" fontId="4" fillId="2" borderId="0" xfId="0" quotePrefix="1" applyNumberFormat="1" applyFont="1" applyFill="1" applyAlignment="1" applyProtection="1">
      <alignment vertical="center"/>
    </xf>
    <xf numFmtId="0" fontId="4" fillId="5" borderId="52" xfId="0" applyFont="1" applyFill="1" applyBorder="1" applyAlignment="1" applyProtection="1">
      <alignment vertical="center"/>
    </xf>
    <xf numFmtId="0" fontId="3" fillId="2" borderId="0" xfId="0" applyFont="1" applyFill="1" applyBorder="1" applyAlignment="1" applyProtection="1">
      <alignment vertical="center"/>
    </xf>
    <xf numFmtId="4" fontId="3" fillId="2" borderId="0" xfId="1" applyNumberFormat="1" applyFont="1" applyFill="1" applyBorder="1" applyAlignment="1" applyProtection="1">
      <alignment vertical="center"/>
    </xf>
    <xf numFmtId="0" fontId="21" fillId="2" borderId="0" xfId="0" applyFont="1" applyFill="1" applyAlignment="1" applyProtection="1">
      <alignment vertical="center"/>
    </xf>
    <xf numFmtId="3" fontId="3" fillId="2" borderId="0" xfId="0" applyNumberFormat="1" applyFont="1" applyFill="1" applyAlignment="1" applyProtection="1">
      <alignment vertical="center"/>
    </xf>
    <xf numFmtId="0" fontId="1" fillId="2" borderId="0" xfId="0" applyFont="1" applyFill="1" applyAlignment="1" applyProtection="1">
      <alignment vertical="center"/>
    </xf>
    <xf numFmtId="0" fontId="3" fillId="2" borderId="0" xfId="0" quotePrefix="1" applyFont="1" applyFill="1" applyAlignment="1" applyProtection="1">
      <alignment horizontal="left" vertical="center"/>
    </xf>
    <xf numFmtId="0" fontId="3" fillId="2" borderId="0" xfId="0" quotePrefix="1" applyFont="1" applyFill="1" applyAlignment="1" applyProtection="1">
      <alignment vertical="center"/>
    </xf>
    <xf numFmtId="4" fontId="3" fillId="2" borderId="0" xfId="0" applyNumberFormat="1" applyFont="1" applyFill="1" applyAlignment="1" applyProtection="1">
      <alignment vertical="center"/>
    </xf>
    <xf numFmtId="0" fontId="3" fillId="2" borderId="0" xfId="0" quotePrefix="1" applyFont="1" applyFill="1" applyAlignment="1" applyProtection="1">
      <alignment horizontal="center" vertical="center"/>
    </xf>
    <xf numFmtId="0" fontId="3" fillId="12" borderId="39" xfId="0" applyFont="1" applyFill="1" applyBorder="1" applyAlignment="1" applyProtection="1">
      <alignment vertical="center"/>
    </xf>
    <xf numFmtId="0" fontId="3" fillId="12" borderId="40" xfId="0" applyFont="1" applyFill="1" applyBorder="1" applyAlignment="1" applyProtection="1">
      <alignment vertical="center"/>
    </xf>
    <xf numFmtId="43" fontId="3" fillId="12" borderId="41" xfId="1" applyFont="1" applyFill="1" applyBorder="1" applyAlignment="1" applyProtection="1">
      <alignment vertical="center"/>
    </xf>
    <xf numFmtId="0" fontId="3" fillId="12" borderId="42" xfId="0" applyFont="1" applyFill="1" applyBorder="1" applyAlignment="1" applyProtection="1">
      <alignment vertical="center"/>
    </xf>
    <xf numFmtId="0" fontId="3" fillId="12" borderId="0" xfId="0" applyFont="1" applyFill="1" applyBorder="1" applyAlignment="1" applyProtection="1">
      <alignment vertical="center"/>
    </xf>
    <xf numFmtId="43" fontId="3" fillId="12" borderId="43" xfId="1" applyFont="1" applyFill="1" applyBorder="1" applyAlignment="1" applyProtection="1">
      <alignment vertical="center"/>
    </xf>
    <xf numFmtId="0" fontId="3" fillId="12" borderId="44" xfId="0" applyFont="1" applyFill="1" applyBorder="1" applyAlignment="1" applyProtection="1">
      <alignment vertical="center"/>
    </xf>
    <xf numFmtId="0" fontId="3" fillId="12" borderId="45" xfId="0" applyFont="1" applyFill="1" applyBorder="1" applyAlignment="1" applyProtection="1">
      <alignment vertical="center"/>
    </xf>
    <xf numFmtId="43" fontId="3" fillId="12" borderId="46" xfId="1" applyFont="1" applyFill="1" applyBorder="1" applyAlignment="1" applyProtection="1">
      <alignment vertical="center"/>
    </xf>
    <xf numFmtId="4" fontId="3" fillId="0" borderId="64" xfId="1" applyNumberFormat="1" applyFont="1" applyFill="1" applyBorder="1" applyAlignment="1" applyProtection="1">
      <alignment vertical="center"/>
      <protection locked="0"/>
    </xf>
    <xf numFmtId="4" fontId="3" fillId="0" borderId="8" xfId="1" applyNumberFormat="1" applyFont="1" applyFill="1" applyBorder="1" applyAlignment="1" applyProtection="1">
      <alignment vertical="center"/>
      <protection locked="0"/>
    </xf>
    <xf numFmtId="0" fontId="5" fillId="2" borderId="0" xfId="0" applyFont="1" applyFill="1" applyAlignment="1" applyProtection="1">
      <alignment vertical="center"/>
    </xf>
    <xf numFmtId="3" fontId="3" fillId="2" borderId="25" xfId="0" applyNumberFormat="1" applyFont="1" applyFill="1" applyBorder="1" applyAlignment="1" applyProtection="1">
      <alignment horizontal="center" vertical="center"/>
      <protection locked="0"/>
    </xf>
    <xf numFmtId="164" fontId="3" fillId="0" borderId="25" xfId="1" applyNumberFormat="1" applyFont="1" applyFill="1" applyBorder="1" applyAlignment="1" applyProtection="1">
      <alignment horizontal="center" vertical="center"/>
      <protection locked="0"/>
    </xf>
    <xf numFmtId="3" fontId="3" fillId="2" borderId="10" xfId="0" applyNumberFormat="1" applyFont="1" applyFill="1" applyBorder="1" applyAlignment="1" applyProtection="1">
      <alignment horizontal="center" vertical="center"/>
      <protection locked="0"/>
    </xf>
    <xf numFmtId="164" fontId="3" fillId="0" borderId="10" xfId="1" applyNumberFormat="1" applyFont="1" applyFill="1" applyBorder="1" applyAlignment="1" applyProtection="1">
      <alignment horizontal="center" vertical="center"/>
      <protection locked="0"/>
    </xf>
    <xf numFmtId="3" fontId="4" fillId="5" borderId="6" xfId="0" applyNumberFormat="1" applyFont="1" applyFill="1" applyBorder="1" applyAlignment="1" applyProtection="1">
      <alignment horizontal="center" vertical="center"/>
    </xf>
    <xf numFmtId="4" fontId="4" fillId="5" borderId="6" xfId="0" applyNumberFormat="1" applyFont="1" applyFill="1" applyBorder="1" applyAlignment="1" applyProtection="1">
      <alignment horizontal="center" vertical="center"/>
    </xf>
    <xf numFmtId="4" fontId="3" fillId="0" borderId="65" xfId="1" applyNumberFormat="1" applyFont="1" applyFill="1" applyBorder="1" applyAlignment="1" applyProtection="1">
      <alignment vertical="center"/>
      <protection locked="0"/>
    </xf>
    <xf numFmtId="0" fontId="2" fillId="2" borderId="0" xfId="0" applyFont="1" applyFill="1" applyAlignment="1">
      <alignment vertical="top" wrapText="1"/>
    </xf>
    <xf numFmtId="0" fontId="1" fillId="2" borderId="0" xfId="0" applyFont="1" applyFill="1" applyAlignment="1">
      <alignment vertical="top" wrapText="1"/>
    </xf>
    <xf numFmtId="0" fontId="1" fillId="3" borderId="1" xfId="0" applyNumberFormat="1" applyFont="1" applyFill="1" applyBorder="1" applyAlignment="1" applyProtection="1">
      <alignment horizontal="center" vertical="center" wrapText="1"/>
    </xf>
    <xf numFmtId="0" fontId="1" fillId="2" borderId="0" xfId="0" applyFont="1" applyFill="1" applyAlignment="1">
      <alignment vertical="top" wrapText="1"/>
    </xf>
    <xf numFmtId="0" fontId="2" fillId="2" borderId="0" xfId="0" applyNumberFormat="1" applyFont="1" applyFill="1" applyAlignment="1" applyProtection="1">
      <alignment vertical="center"/>
    </xf>
    <xf numFmtId="0" fontId="23" fillId="2" borderId="0" xfId="0" applyNumberFormat="1" applyFont="1" applyFill="1" applyAlignment="1" applyProtection="1">
      <alignment vertical="center"/>
    </xf>
    <xf numFmtId="2" fontId="3" fillId="0" borderId="18" xfId="1" applyNumberFormat="1" applyFont="1" applyBorder="1" applyAlignment="1" applyProtection="1">
      <alignment vertical="center"/>
      <protection locked="0"/>
    </xf>
    <xf numFmtId="2" fontId="3" fillId="0" borderId="16" xfId="1" applyNumberFormat="1" applyFont="1" applyBorder="1" applyAlignment="1" applyProtection="1">
      <alignment vertical="center"/>
      <protection locked="0"/>
    </xf>
    <xf numFmtId="2" fontId="3" fillId="0" borderId="7" xfId="1" applyNumberFormat="1" applyFont="1" applyBorder="1" applyAlignment="1" applyProtection="1">
      <alignment vertical="center"/>
      <protection locked="0"/>
    </xf>
    <xf numFmtId="2" fontId="3" fillId="0" borderId="17" xfId="1" applyNumberFormat="1" applyFont="1" applyBorder="1" applyAlignment="1" applyProtection="1">
      <alignment vertical="center"/>
      <protection locked="0"/>
    </xf>
    <xf numFmtId="2" fontId="3" fillId="0" borderId="8" xfId="1" applyNumberFormat="1" applyFont="1" applyBorder="1" applyAlignment="1" applyProtection="1">
      <alignment vertical="center"/>
      <protection locked="0"/>
    </xf>
    <xf numFmtId="2" fontId="3" fillId="0" borderId="22" xfId="1" applyNumberFormat="1" applyFont="1" applyBorder="1" applyAlignment="1" applyProtection="1">
      <alignment vertical="center"/>
      <protection locked="0"/>
    </xf>
    <xf numFmtId="2" fontId="3" fillId="0" borderId="23" xfId="1" applyNumberFormat="1" applyFont="1" applyBorder="1" applyAlignment="1" applyProtection="1">
      <alignment vertical="center"/>
      <protection locked="0"/>
    </xf>
    <xf numFmtId="2" fontId="3" fillId="0" borderId="11" xfId="1" applyNumberFormat="1" applyFont="1" applyBorder="1" applyAlignment="1" applyProtection="1">
      <alignment vertical="center"/>
      <protection locked="0"/>
    </xf>
    <xf numFmtId="2" fontId="3" fillId="0" borderId="4" xfId="1" applyNumberFormat="1" applyFont="1" applyBorder="1" applyAlignment="1" applyProtection="1">
      <alignment vertical="center"/>
      <protection locked="0"/>
    </xf>
    <xf numFmtId="2" fontId="3" fillId="0" borderId="19" xfId="1" applyNumberFormat="1" applyFont="1" applyBorder="1" applyAlignment="1" applyProtection="1">
      <alignment vertical="center"/>
      <protection locked="0"/>
    </xf>
    <xf numFmtId="2" fontId="3" fillId="0" borderId="5" xfId="1" applyNumberFormat="1" applyFont="1" applyBorder="1" applyAlignment="1" applyProtection="1">
      <alignment vertical="center"/>
      <protection locked="0"/>
    </xf>
    <xf numFmtId="0" fontId="32" fillId="2" borderId="0" xfId="0" applyFont="1" applyFill="1" applyAlignment="1">
      <alignment vertical="top" wrapText="1"/>
    </xf>
    <xf numFmtId="1" fontId="1" fillId="2" borderId="10" xfId="0" applyNumberFormat="1" applyFont="1" applyFill="1" applyBorder="1" applyAlignment="1" applyProtection="1">
      <alignment horizontal="center" vertical="center"/>
      <protection locked="0"/>
    </xf>
    <xf numFmtId="4" fontId="3" fillId="5" borderId="12" xfId="0" applyNumberFormat="1" applyFont="1" applyFill="1" applyBorder="1" applyAlignment="1" applyProtection="1">
      <alignment vertical="center"/>
    </xf>
    <xf numFmtId="4" fontId="3" fillId="5" borderId="1" xfId="0" applyNumberFormat="1" applyFont="1" applyFill="1" applyBorder="1" applyAlignment="1" applyProtection="1">
      <alignment vertical="center"/>
    </xf>
    <xf numFmtId="0" fontId="1" fillId="0" borderId="13" xfId="0" applyNumberFormat="1" applyFont="1" applyBorder="1" applyAlignment="1" applyProtection="1">
      <alignment horizontal="center" vertical="center"/>
      <protection locked="0"/>
    </xf>
    <xf numFmtId="0" fontId="3" fillId="0" borderId="47" xfId="0" applyNumberFormat="1" applyFont="1" applyBorder="1" applyAlignment="1" applyProtection="1">
      <alignment vertical="center"/>
      <protection locked="0"/>
    </xf>
    <xf numFmtId="0" fontId="3" fillId="0" borderId="10" xfId="0" applyNumberFormat="1" applyFont="1" applyBorder="1" applyAlignment="1" applyProtection="1">
      <alignment vertical="center"/>
      <protection locked="0"/>
    </xf>
    <xf numFmtId="0" fontId="23" fillId="3" borderId="52" xfId="0" applyNumberFormat="1" applyFont="1" applyFill="1" applyBorder="1" applyAlignment="1" applyProtection="1">
      <alignment horizontal="center" vertical="center"/>
    </xf>
    <xf numFmtId="0" fontId="23" fillId="3" borderId="51" xfId="0" applyNumberFormat="1" applyFont="1" applyFill="1" applyBorder="1" applyAlignment="1" applyProtection="1">
      <alignment horizontal="center" vertical="center"/>
    </xf>
    <xf numFmtId="0" fontId="23" fillId="3" borderId="40" xfId="0" applyNumberFormat="1" applyFont="1" applyFill="1" applyBorder="1" applyAlignment="1" applyProtection="1">
      <alignment horizontal="center" vertical="center"/>
    </xf>
    <xf numFmtId="0" fontId="23" fillId="3" borderId="6" xfId="0" applyNumberFormat="1" applyFont="1" applyFill="1" applyBorder="1" applyAlignment="1" applyProtection="1">
      <alignment horizontal="center" vertical="center"/>
    </xf>
    <xf numFmtId="0" fontId="16" fillId="3" borderId="52" xfId="0" applyNumberFormat="1" applyFont="1" applyFill="1" applyBorder="1" applyAlignment="1" applyProtection="1">
      <alignment horizontal="right" vertical="center" wrapText="1"/>
    </xf>
    <xf numFmtId="0" fontId="16" fillId="3" borderId="56" xfId="0" applyNumberFormat="1" applyFont="1" applyFill="1" applyBorder="1" applyAlignment="1" applyProtection="1">
      <alignment horizontal="right" vertical="center" wrapText="1"/>
    </xf>
    <xf numFmtId="0" fontId="30" fillId="3" borderId="52" xfId="0" applyNumberFormat="1" applyFont="1" applyFill="1" applyBorder="1" applyAlignment="1" applyProtection="1">
      <alignment horizontal="center" vertical="center"/>
    </xf>
    <xf numFmtId="0" fontId="30" fillId="3" borderId="51" xfId="0" applyNumberFormat="1" applyFont="1" applyFill="1" applyBorder="1" applyAlignment="1" applyProtection="1">
      <alignment horizontal="center" vertical="center"/>
    </xf>
    <xf numFmtId="0" fontId="30" fillId="3" borderId="6" xfId="0" applyNumberFormat="1" applyFont="1" applyFill="1" applyBorder="1" applyAlignment="1" applyProtection="1">
      <alignment horizontal="center" vertical="center"/>
    </xf>
    <xf numFmtId="0" fontId="25" fillId="0" borderId="50" xfId="0" applyNumberFormat="1" applyFont="1" applyFill="1" applyBorder="1" applyAlignment="1" applyProtection="1">
      <alignment horizontal="center" vertical="center"/>
      <protection locked="0"/>
    </xf>
    <xf numFmtId="0" fontId="25" fillId="0" borderId="51" xfId="0" applyNumberFormat="1" applyFont="1" applyFill="1" applyBorder="1" applyAlignment="1" applyProtection="1">
      <alignment horizontal="center" vertical="center"/>
      <protection locked="0"/>
    </xf>
    <xf numFmtId="0" fontId="25" fillId="0" borderId="6" xfId="0" applyNumberFormat="1" applyFont="1" applyFill="1" applyBorder="1" applyAlignment="1" applyProtection="1">
      <alignment horizontal="center" vertical="center"/>
      <protection locked="0"/>
    </xf>
    <xf numFmtId="0" fontId="3" fillId="2" borderId="0" xfId="0" applyNumberFormat="1" applyFont="1" applyFill="1" applyAlignment="1" applyProtection="1">
      <alignment vertical="center"/>
    </xf>
    <xf numFmtId="0" fontId="3" fillId="5" borderId="52" xfId="0" applyNumberFormat="1" applyFont="1" applyFill="1" applyBorder="1" applyAlignment="1" applyProtection="1">
      <alignment horizontal="center" vertical="center"/>
    </xf>
    <xf numFmtId="0" fontId="3" fillId="5" borderId="51" xfId="0" applyNumberFormat="1" applyFont="1" applyFill="1" applyBorder="1" applyAlignment="1" applyProtection="1">
      <alignment horizontal="center" vertical="center"/>
    </xf>
    <xf numFmtId="0" fontId="3" fillId="5" borderId="6" xfId="0" applyNumberFormat="1" applyFont="1" applyFill="1" applyBorder="1" applyAlignment="1" applyProtection="1">
      <alignment horizontal="center" vertical="center"/>
    </xf>
    <xf numFmtId="0" fontId="3" fillId="3" borderId="28" xfId="0" applyNumberFormat="1" applyFont="1" applyFill="1" applyBorder="1" applyAlignment="1" applyProtection="1">
      <alignment horizontal="center" vertical="center" wrapText="1"/>
    </xf>
    <xf numFmtId="0" fontId="3" fillId="3" borderId="12" xfId="0" applyNumberFormat="1" applyFont="1" applyFill="1" applyBorder="1" applyAlignment="1" applyProtection="1">
      <alignment horizontal="center" vertical="center" wrapText="1"/>
    </xf>
    <xf numFmtId="0" fontId="3" fillId="3" borderId="24" xfId="0" applyNumberFormat="1" applyFont="1" applyFill="1" applyBorder="1" applyAlignment="1" applyProtection="1">
      <alignment horizontal="center" vertical="center" wrapText="1"/>
    </xf>
    <xf numFmtId="0" fontId="3" fillId="3" borderId="48" xfId="0" applyNumberFormat="1" applyFont="1" applyFill="1" applyBorder="1" applyAlignment="1" applyProtection="1">
      <alignment horizontal="center" vertical="center"/>
    </xf>
    <xf numFmtId="0" fontId="3" fillId="3" borderId="49" xfId="0" applyNumberFormat="1" applyFont="1" applyFill="1" applyBorder="1" applyAlignment="1" applyProtection="1">
      <alignment horizontal="center" vertical="center"/>
    </xf>
    <xf numFmtId="0" fontId="3" fillId="3" borderId="26" xfId="0" applyNumberFormat="1" applyFont="1" applyFill="1" applyBorder="1" applyAlignment="1" applyProtection="1">
      <alignment horizontal="center" vertical="center"/>
    </xf>
    <xf numFmtId="0" fontId="2" fillId="10" borderId="13" xfId="0" applyNumberFormat="1" applyFont="1" applyFill="1" applyBorder="1" applyAlignment="1" applyProtection="1">
      <alignment horizontal="center" vertical="center"/>
    </xf>
    <xf numFmtId="0" fontId="2" fillId="10" borderId="47" xfId="0" applyNumberFormat="1" applyFont="1" applyFill="1" applyBorder="1" applyAlignment="1" applyProtection="1">
      <alignment horizontal="center" vertical="center"/>
    </xf>
    <xf numFmtId="0" fontId="2" fillId="10" borderId="10" xfId="0" applyNumberFormat="1" applyFont="1" applyFill="1" applyBorder="1" applyAlignment="1" applyProtection="1">
      <alignment horizontal="center" vertical="center"/>
    </xf>
    <xf numFmtId="0" fontId="27" fillId="11" borderId="13" xfId="0" applyNumberFormat="1" applyFont="1" applyFill="1" applyBorder="1" applyAlignment="1" applyProtection="1">
      <alignment horizontal="center" vertical="center"/>
    </xf>
    <xf numFmtId="0" fontId="27" fillId="11" borderId="47" xfId="0" applyNumberFormat="1" applyFont="1" applyFill="1" applyBorder="1" applyAlignment="1" applyProtection="1">
      <alignment horizontal="center" vertical="center"/>
    </xf>
    <xf numFmtId="0" fontId="27" fillId="11" borderId="10" xfId="0" applyNumberFormat="1" applyFont="1" applyFill="1" applyBorder="1" applyAlignment="1" applyProtection="1">
      <alignment horizontal="center" vertical="center"/>
    </xf>
    <xf numFmtId="0" fontId="2" fillId="6" borderId="48" xfId="0" applyNumberFormat="1" applyFont="1" applyFill="1" applyBorder="1" applyAlignment="1" applyProtection="1">
      <alignment horizontal="center" vertical="center"/>
    </xf>
    <xf numFmtId="0" fontId="2" fillId="6" borderId="49" xfId="0" applyNumberFormat="1" applyFont="1" applyFill="1" applyBorder="1" applyAlignment="1" applyProtection="1">
      <alignment vertical="center"/>
    </xf>
    <xf numFmtId="0" fontId="2" fillId="6" borderId="26" xfId="0" applyNumberFormat="1" applyFont="1" applyFill="1" applyBorder="1" applyAlignment="1" applyProtection="1">
      <alignment vertical="center"/>
    </xf>
    <xf numFmtId="0" fontId="3" fillId="3" borderId="39" xfId="0" applyNumberFormat="1" applyFont="1" applyFill="1" applyBorder="1" applyAlignment="1" applyProtection="1">
      <alignment horizontal="center" vertical="center"/>
    </xf>
    <xf numFmtId="0" fontId="3" fillId="3" borderId="40" xfId="0" applyNumberFormat="1" applyFont="1" applyFill="1" applyBorder="1" applyAlignment="1" applyProtection="1">
      <alignment horizontal="center" vertical="center"/>
    </xf>
    <xf numFmtId="0" fontId="3" fillId="3" borderId="0" xfId="0" applyNumberFormat="1" applyFont="1" applyFill="1" applyBorder="1" applyAlignment="1" applyProtection="1">
      <alignment horizontal="center" vertical="center"/>
    </xf>
    <xf numFmtId="0" fontId="3" fillId="3" borderId="43" xfId="0" applyNumberFormat="1" applyFont="1" applyFill="1" applyBorder="1" applyAlignment="1" applyProtection="1">
      <alignment horizontal="center" vertical="center"/>
    </xf>
    <xf numFmtId="0" fontId="3" fillId="3" borderId="44" xfId="0" applyNumberFormat="1" applyFont="1" applyFill="1" applyBorder="1" applyAlignment="1" applyProtection="1">
      <alignment horizontal="center" vertical="center"/>
    </xf>
    <xf numFmtId="0" fontId="3" fillId="3" borderId="45" xfId="0" applyNumberFormat="1" applyFont="1" applyFill="1" applyBorder="1" applyAlignment="1" applyProtection="1">
      <alignment horizontal="center" vertical="center"/>
    </xf>
    <xf numFmtId="0" fontId="3" fillId="3" borderId="46" xfId="0" applyNumberFormat="1" applyFont="1" applyFill="1" applyBorder="1" applyAlignment="1" applyProtection="1">
      <alignment horizontal="center" vertical="center"/>
    </xf>
    <xf numFmtId="0" fontId="3" fillId="3" borderId="55" xfId="0" applyNumberFormat="1" applyFont="1" applyFill="1" applyBorder="1" applyAlignment="1" applyProtection="1">
      <alignment horizontal="center" vertical="center" wrapText="1"/>
    </xf>
    <xf numFmtId="0" fontId="3" fillId="3" borderId="54" xfId="0" applyNumberFormat="1" applyFont="1" applyFill="1" applyBorder="1" applyAlignment="1" applyProtection="1">
      <alignment horizontal="center" vertical="center" wrapText="1"/>
    </xf>
    <xf numFmtId="0" fontId="3" fillId="3" borderId="30" xfId="0" applyNumberFormat="1" applyFont="1" applyFill="1" applyBorder="1" applyAlignment="1" applyProtection="1">
      <alignment horizontal="center" vertical="center" wrapText="1"/>
    </xf>
    <xf numFmtId="0" fontId="3" fillId="3" borderId="29" xfId="0" applyNumberFormat="1" applyFont="1" applyFill="1" applyBorder="1" applyAlignment="1" applyProtection="1">
      <alignment horizontal="center" vertical="center" wrapText="1"/>
    </xf>
    <xf numFmtId="0" fontId="23" fillId="0" borderId="10" xfId="0" applyNumberFormat="1" applyFont="1" applyFill="1" applyBorder="1" applyAlignment="1" applyProtection="1">
      <alignment horizontal="center" vertical="center"/>
      <protection locked="0"/>
    </xf>
    <xf numFmtId="0" fontId="23" fillId="0" borderId="63" xfId="0" applyNumberFormat="1" applyFont="1" applyFill="1" applyBorder="1" applyAlignment="1" applyProtection="1">
      <alignment horizontal="center" vertical="center"/>
      <protection locked="0"/>
    </xf>
    <xf numFmtId="0" fontId="3" fillId="3" borderId="41" xfId="0" applyNumberFormat="1" applyFont="1" applyFill="1" applyBorder="1" applyAlignment="1" applyProtection="1">
      <alignment horizontal="center" vertical="center"/>
    </xf>
    <xf numFmtId="0" fontId="3" fillId="3" borderId="42" xfId="0" applyNumberFormat="1" applyFont="1" applyFill="1" applyBorder="1" applyAlignment="1" applyProtection="1">
      <alignment horizontal="center" vertical="center"/>
    </xf>
    <xf numFmtId="0" fontId="24" fillId="0" borderId="18" xfId="0" applyNumberFormat="1" applyFont="1" applyFill="1" applyBorder="1" applyAlignment="1" applyProtection="1">
      <alignment vertical="center"/>
      <protection locked="0"/>
    </xf>
    <xf numFmtId="0" fontId="24" fillId="0" borderId="7" xfId="0" applyNumberFormat="1" applyFont="1" applyFill="1" applyBorder="1" applyAlignment="1" applyProtection="1">
      <alignment vertical="center"/>
      <protection locked="0"/>
    </xf>
    <xf numFmtId="0" fontId="24" fillId="0" borderId="31" xfId="0" applyNumberFormat="1" applyFont="1" applyFill="1" applyBorder="1" applyAlignment="1" applyProtection="1">
      <alignment vertical="center"/>
      <protection locked="0"/>
    </xf>
    <xf numFmtId="0" fontId="24" fillId="0" borderId="4" xfId="0" applyNumberFormat="1" applyFont="1" applyFill="1" applyBorder="1" applyAlignment="1" applyProtection="1">
      <alignment vertical="center"/>
      <protection locked="0"/>
    </xf>
    <xf numFmtId="0" fontId="24" fillId="0" borderId="5" xfId="0" applyNumberFormat="1" applyFont="1" applyFill="1" applyBorder="1" applyAlignment="1" applyProtection="1">
      <alignment horizontal="center" vertical="center"/>
      <protection locked="0"/>
    </xf>
    <xf numFmtId="0" fontId="24" fillId="0" borderId="32" xfId="0" applyNumberFormat="1" applyFont="1" applyFill="1" applyBorder="1" applyAlignment="1" applyProtection="1">
      <alignment vertical="center"/>
      <protection locked="0"/>
    </xf>
    <xf numFmtId="0" fontId="2" fillId="3" borderId="2" xfId="0" quotePrefix="1" applyNumberFormat="1" applyFont="1" applyFill="1" applyBorder="1" applyAlignment="1" applyProtection="1">
      <alignment horizontal="left" vertical="center"/>
    </xf>
    <xf numFmtId="0" fontId="2" fillId="3" borderId="3" xfId="0" applyNumberFormat="1" applyFont="1" applyFill="1" applyBorder="1" applyAlignment="1" applyProtection="1">
      <alignment horizontal="left" vertical="center"/>
    </xf>
    <xf numFmtId="0" fontId="2" fillId="3" borderId="33" xfId="0" applyNumberFormat="1" applyFont="1" applyFill="1" applyBorder="1" applyAlignment="1" applyProtection="1">
      <alignment horizontal="left" vertical="center"/>
    </xf>
    <xf numFmtId="0" fontId="0" fillId="0" borderId="12" xfId="0" applyBorder="1" applyAlignment="1" applyProtection="1">
      <alignment vertical="center"/>
    </xf>
    <xf numFmtId="0" fontId="1" fillId="3" borderId="34" xfId="0" applyNumberFormat="1" applyFont="1" applyFill="1" applyBorder="1" applyAlignment="1" applyProtection="1">
      <alignment horizontal="left" vertical="center"/>
    </xf>
    <xf numFmtId="0" fontId="3" fillId="3" borderId="3" xfId="0" applyNumberFormat="1" applyFont="1" applyFill="1" applyBorder="1" applyAlignment="1" applyProtection="1">
      <alignment vertical="center"/>
    </xf>
    <xf numFmtId="0" fontId="3" fillId="3" borderId="35" xfId="0" applyNumberFormat="1" applyFont="1" applyFill="1" applyBorder="1" applyAlignment="1" applyProtection="1">
      <alignment vertical="center"/>
    </xf>
    <xf numFmtId="0" fontId="24" fillId="9" borderId="16" xfId="0" applyNumberFormat="1" applyFont="1" applyFill="1" applyBorder="1" applyAlignment="1" applyProtection="1">
      <alignment horizontal="left" vertical="center"/>
      <protection locked="0"/>
    </xf>
    <xf numFmtId="0" fontId="24" fillId="9" borderId="7" xfId="0" quotePrefix="1" applyNumberFormat="1" applyFont="1" applyFill="1" applyBorder="1" applyAlignment="1" applyProtection="1">
      <alignment horizontal="left" vertical="center"/>
      <protection locked="0"/>
    </xf>
    <xf numFmtId="0" fontId="24" fillId="9" borderId="17" xfId="0" quotePrefix="1" applyNumberFormat="1" applyFont="1" applyFill="1" applyBorder="1" applyAlignment="1" applyProtection="1">
      <alignment horizontal="left" vertical="center"/>
      <protection locked="0"/>
    </xf>
    <xf numFmtId="0" fontId="24" fillId="9" borderId="19" xfId="0" quotePrefix="1" applyNumberFormat="1" applyFont="1" applyFill="1" applyBorder="1" applyAlignment="1" applyProtection="1">
      <alignment horizontal="left" vertical="center"/>
      <protection locked="0"/>
    </xf>
    <xf numFmtId="0" fontId="24" fillId="9" borderId="5" xfId="0" quotePrefix="1" applyNumberFormat="1" applyFont="1" applyFill="1" applyBorder="1" applyAlignment="1" applyProtection="1">
      <alignment horizontal="left" vertical="center"/>
      <protection locked="0"/>
    </xf>
    <xf numFmtId="0" fontId="24" fillId="9" borderId="36" xfId="0" quotePrefix="1" applyNumberFormat="1" applyFont="1" applyFill="1" applyBorder="1" applyAlignment="1" applyProtection="1">
      <alignment horizontal="left" vertical="center"/>
      <protection locked="0"/>
    </xf>
    <xf numFmtId="167" fontId="16" fillId="2" borderId="7" xfId="0" applyNumberFormat="1" applyFont="1" applyFill="1" applyBorder="1" applyAlignment="1" applyProtection="1">
      <alignment horizontal="center" vertical="center"/>
      <protection locked="0"/>
    </xf>
    <xf numFmtId="167" fontId="16" fillId="2" borderId="17" xfId="0" applyNumberFormat="1" applyFont="1" applyFill="1" applyBorder="1" applyAlignment="1" applyProtection="1">
      <alignment horizontal="center" vertical="center"/>
      <protection locked="0"/>
    </xf>
    <xf numFmtId="167" fontId="16" fillId="2" borderId="5" xfId="0" applyNumberFormat="1" applyFont="1" applyFill="1" applyBorder="1" applyAlignment="1" applyProtection="1">
      <alignment horizontal="center" vertical="center"/>
      <protection locked="0"/>
    </xf>
    <xf numFmtId="167" fontId="16" fillId="2" borderId="36" xfId="0" applyNumberFormat="1" applyFont="1" applyFill="1" applyBorder="1" applyAlignment="1" applyProtection="1">
      <alignment horizontal="center" vertical="center"/>
      <protection locked="0"/>
    </xf>
    <xf numFmtId="0" fontId="3" fillId="3" borderId="37" xfId="0" applyNumberFormat="1" applyFont="1" applyFill="1" applyBorder="1" applyAlignment="1" applyProtection="1">
      <alignment horizontal="center" vertical="center" wrapText="1"/>
    </xf>
    <xf numFmtId="0" fontId="3" fillId="3" borderId="38" xfId="0" applyNumberFormat="1" applyFont="1" applyFill="1" applyBorder="1" applyAlignment="1" applyProtection="1">
      <alignment horizontal="center" vertical="center" wrapText="1"/>
    </xf>
    <xf numFmtId="0" fontId="23" fillId="0" borderId="24" xfId="0" applyNumberFormat="1" applyFont="1" applyBorder="1" applyAlignment="1" applyProtection="1">
      <alignment horizontal="center" vertical="center"/>
      <protection locked="0"/>
    </xf>
    <xf numFmtId="0" fontId="23" fillId="0" borderId="12" xfId="0" applyNumberFormat="1" applyFont="1" applyBorder="1" applyAlignment="1" applyProtection="1">
      <alignment horizontal="center" vertical="center"/>
      <protection locked="0"/>
    </xf>
    <xf numFmtId="0" fontId="3" fillId="3" borderId="2" xfId="0" applyNumberFormat="1" applyFont="1" applyFill="1" applyBorder="1" applyAlignment="1" applyProtection="1">
      <alignment horizontal="center" vertical="center"/>
    </xf>
    <xf numFmtId="0" fontId="3" fillId="3" borderId="3" xfId="0" applyNumberFormat="1" applyFont="1" applyFill="1" applyBorder="1" applyAlignment="1" applyProtection="1">
      <alignment horizontal="center" vertical="center"/>
    </xf>
    <xf numFmtId="0" fontId="3" fillId="3" borderId="35" xfId="0" applyNumberFormat="1" applyFont="1" applyFill="1" applyBorder="1" applyAlignment="1" applyProtection="1">
      <alignment horizontal="center" vertical="center"/>
    </xf>
    <xf numFmtId="0" fontId="23" fillId="0" borderId="18" xfId="0" applyNumberFormat="1" applyFont="1" applyFill="1" applyBorder="1" applyAlignment="1" applyProtection="1">
      <alignment horizontal="center" vertical="center"/>
      <protection locked="0"/>
    </xf>
    <xf numFmtId="0" fontId="23" fillId="0" borderId="7" xfId="0" applyNumberFormat="1" applyFont="1" applyFill="1" applyBorder="1" applyAlignment="1" applyProtection="1">
      <alignment horizontal="center" vertical="center"/>
      <protection locked="0"/>
    </xf>
    <xf numFmtId="0" fontId="23" fillId="0" borderId="17" xfId="0" applyNumberFormat="1" applyFont="1" applyFill="1" applyBorder="1" applyAlignment="1" applyProtection="1">
      <alignment horizontal="center" vertical="center"/>
      <protection locked="0"/>
    </xf>
    <xf numFmtId="0" fontId="23" fillId="0" borderId="4" xfId="0" applyNumberFormat="1" applyFont="1" applyFill="1" applyBorder="1" applyAlignment="1" applyProtection="1">
      <alignment horizontal="center" vertical="center"/>
      <protection locked="0"/>
    </xf>
    <xf numFmtId="0" fontId="23" fillId="0" borderId="5" xfId="0" applyNumberFormat="1" applyFont="1" applyFill="1" applyBorder="1" applyAlignment="1" applyProtection="1">
      <alignment horizontal="center" vertical="center"/>
      <protection locked="0"/>
    </xf>
    <xf numFmtId="0" fontId="23" fillId="0" borderId="36" xfId="0" applyNumberFormat="1" applyFont="1" applyFill="1" applyBorder="1" applyAlignment="1" applyProtection="1">
      <alignment horizontal="center" vertical="center"/>
      <protection locked="0"/>
    </xf>
    <xf numFmtId="0" fontId="1" fillId="3" borderId="53" xfId="0" applyNumberFormat="1" applyFont="1" applyFill="1" applyBorder="1" applyAlignment="1" applyProtection="1">
      <alignment horizontal="center" vertical="center" wrapText="1"/>
    </xf>
    <xf numFmtId="0" fontId="3" fillId="0" borderId="54" xfId="0" applyNumberFormat="1" applyFont="1" applyBorder="1" applyAlignment="1" applyProtection="1">
      <alignment vertical="center"/>
    </xf>
    <xf numFmtId="0" fontId="8" fillId="2" borderId="42"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0" xfId="0" applyFont="1" applyFill="1" applyBorder="1" applyAlignment="1" applyProtection="1">
      <alignment horizontal="right" vertical="center"/>
    </xf>
    <xf numFmtId="0" fontId="0" fillId="0" borderId="0" xfId="0" applyAlignment="1" applyProtection="1">
      <alignment horizontal="right" vertical="center"/>
    </xf>
    <xf numFmtId="0" fontId="3" fillId="2" borderId="61" xfId="0" applyFont="1" applyFill="1" applyBorder="1" applyAlignment="1" applyProtection="1">
      <alignment vertical="center"/>
      <protection locked="0"/>
    </xf>
    <xf numFmtId="0" fontId="0" fillId="0" borderId="62" xfId="0" applyBorder="1" applyAlignment="1" applyProtection="1">
      <alignment vertical="center"/>
      <protection locked="0"/>
    </xf>
    <xf numFmtId="0" fontId="0" fillId="0" borderId="63" xfId="0" applyBorder="1" applyAlignment="1" applyProtection="1">
      <alignment vertical="center"/>
      <protection locked="0"/>
    </xf>
    <xf numFmtId="0" fontId="3" fillId="2" borderId="0" xfId="0" applyFont="1" applyFill="1" applyAlignment="1" applyProtection="1">
      <alignment vertical="center"/>
    </xf>
    <xf numFmtId="0" fontId="3" fillId="2" borderId="43" xfId="0" applyFont="1" applyFill="1" applyBorder="1" applyAlignment="1" applyProtection="1">
      <alignment vertical="center"/>
    </xf>
    <xf numFmtId="0" fontId="3" fillId="0" borderId="0" xfId="0" applyFont="1" applyAlignment="1" applyProtection="1">
      <alignment vertical="center"/>
    </xf>
    <xf numFmtId="0" fontId="3" fillId="0" borderId="43" xfId="0" applyFont="1" applyBorder="1" applyAlignment="1" applyProtection="1">
      <alignment vertical="center"/>
    </xf>
    <xf numFmtId="0" fontId="8" fillId="2" borderId="42" xfId="0" applyFont="1" applyFill="1" applyBorder="1" applyAlignment="1" applyProtection="1">
      <alignment horizontal="right" vertical="center"/>
    </xf>
    <xf numFmtId="0" fontId="3" fillId="2" borderId="13" xfId="0" applyFont="1" applyFill="1" applyBorder="1" applyAlignment="1" applyProtection="1">
      <alignment vertical="center"/>
      <protection locked="0"/>
    </xf>
    <xf numFmtId="0" fontId="3" fillId="0" borderId="47"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1" fillId="2" borderId="13" xfId="0" applyFont="1" applyFill="1" applyBorder="1" applyAlignment="1" applyProtection="1">
      <alignment vertical="center"/>
      <protection locked="0"/>
    </xf>
    <xf numFmtId="0" fontId="5" fillId="3" borderId="39" xfId="0" applyFont="1" applyFill="1" applyBorder="1" applyAlignment="1" applyProtection="1">
      <alignment horizontal="right" vertical="center"/>
    </xf>
    <xf numFmtId="0" fontId="5" fillId="3" borderId="40" xfId="0" applyFont="1" applyFill="1" applyBorder="1" applyAlignment="1" applyProtection="1">
      <alignment horizontal="right" vertical="center"/>
    </xf>
    <xf numFmtId="0" fontId="5" fillId="3" borderId="59" xfId="0" applyFont="1" applyFill="1" applyBorder="1" applyAlignment="1" applyProtection="1">
      <alignment horizontal="right" vertical="center"/>
    </xf>
    <xf numFmtId="0" fontId="5" fillId="3" borderId="44" xfId="0" applyFont="1" applyFill="1" applyBorder="1" applyAlignment="1" applyProtection="1">
      <alignment horizontal="right" vertical="center"/>
    </xf>
    <xf numFmtId="0" fontId="5" fillId="3" borderId="45" xfId="0" applyFont="1" applyFill="1" applyBorder="1" applyAlignment="1" applyProtection="1">
      <alignment horizontal="right" vertical="center"/>
    </xf>
    <xf numFmtId="0" fontId="5" fillId="3" borderId="60" xfId="0" applyFont="1" applyFill="1" applyBorder="1" applyAlignment="1" applyProtection="1">
      <alignment horizontal="right" vertical="center"/>
    </xf>
    <xf numFmtId="0" fontId="4" fillId="5" borderId="33" xfId="0" applyFont="1" applyFill="1" applyBorder="1" applyAlignment="1" applyProtection="1">
      <alignment horizontal="left" vertical="center"/>
    </xf>
    <xf numFmtId="0" fontId="3" fillId="5" borderId="26" xfId="0" applyFont="1" applyFill="1" applyBorder="1" applyAlignment="1" applyProtection="1">
      <alignment horizontal="left" vertical="center"/>
    </xf>
    <xf numFmtId="0" fontId="4" fillId="5" borderId="5" xfId="0" applyFont="1" applyFill="1" applyBorder="1" applyAlignment="1" applyProtection="1">
      <alignment horizontal="center" vertical="center"/>
    </xf>
    <xf numFmtId="0" fontId="3" fillId="5" borderId="36" xfId="0" applyFont="1" applyFill="1" applyBorder="1" applyAlignment="1" applyProtection="1">
      <alignment horizontal="center" vertical="center"/>
    </xf>
    <xf numFmtId="165" fontId="22" fillId="5" borderId="3" xfId="0" applyNumberFormat="1" applyFont="1" applyFill="1" applyBorder="1" applyAlignment="1" applyProtection="1">
      <alignment horizontal="center" vertical="center"/>
    </xf>
    <xf numFmtId="0" fontId="22" fillId="5" borderId="35" xfId="0" applyFont="1" applyFill="1" applyBorder="1" applyAlignment="1" applyProtection="1">
      <alignment horizontal="center" vertical="center"/>
    </xf>
    <xf numFmtId="165" fontId="22" fillId="5" borderId="5" xfId="0" applyNumberFormat="1" applyFont="1" applyFill="1" applyBorder="1" applyAlignment="1" applyProtection="1">
      <alignment horizontal="center" vertical="center"/>
    </xf>
    <xf numFmtId="0" fontId="22" fillId="5" borderId="36" xfId="0" applyFont="1" applyFill="1" applyBorder="1" applyAlignment="1" applyProtection="1">
      <alignment horizontal="center" vertical="center"/>
    </xf>
    <xf numFmtId="0" fontId="5" fillId="3" borderId="39" xfId="0" applyFont="1" applyFill="1" applyBorder="1" applyAlignment="1" applyProtection="1">
      <alignment horizontal="center" vertical="center"/>
    </xf>
    <xf numFmtId="0" fontId="5" fillId="3" borderId="40" xfId="0" applyFont="1" applyFill="1" applyBorder="1" applyAlignment="1" applyProtection="1">
      <alignment horizontal="center" vertical="center"/>
    </xf>
    <xf numFmtId="0" fontId="5" fillId="3" borderId="41" xfId="0" applyFont="1" applyFill="1" applyBorder="1" applyAlignment="1" applyProtection="1">
      <alignment horizontal="center" vertical="center"/>
    </xf>
    <xf numFmtId="0" fontId="5" fillId="3" borderId="44" xfId="0" applyFont="1" applyFill="1" applyBorder="1" applyAlignment="1" applyProtection="1">
      <alignment horizontal="center" vertical="center"/>
    </xf>
    <xf numFmtId="0" fontId="5" fillId="3" borderId="45" xfId="0" applyFont="1" applyFill="1" applyBorder="1" applyAlignment="1" applyProtection="1">
      <alignment horizontal="center" vertical="center"/>
    </xf>
    <xf numFmtId="0" fontId="5" fillId="3" borderId="46" xfId="0" applyFont="1" applyFill="1" applyBorder="1" applyAlignment="1" applyProtection="1">
      <alignment horizontal="center" vertical="center"/>
    </xf>
    <xf numFmtId="0" fontId="2" fillId="3" borderId="52"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4" fillId="3" borderId="39" xfId="0" applyFont="1" applyFill="1" applyBorder="1" applyAlignment="1" applyProtection="1">
      <alignment horizontal="center" vertical="center" wrapText="1"/>
    </xf>
    <xf numFmtId="0" fontId="4" fillId="3" borderId="57" xfId="0"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xf>
    <xf numFmtId="0" fontId="4" fillId="3" borderId="58" xfId="0" applyFont="1" applyFill="1" applyBorder="1" applyAlignment="1" applyProtection="1">
      <alignment horizontal="center" vertical="center" wrapText="1"/>
    </xf>
    <xf numFmtId="0" fontId="2" fillId="3" borderId="24" xfId="0" applyFont="1" applyFill="1" applyBorder="1" applyAlignment="1" applyProtection="1">
      <alignment horizontal="center" vertical="center" wrapText="1"/>
    </xf>
    <xf numFmtId="0" fontId="2" fillId="3" borderId="12" xfId="0" applyFont="1" applyFill="1" applyBorder="1" applyAlignment="1" applyProtection="1">
      <alignment horizontal="center" vertical="center" wrapText="1"/>
    </xf>
    <xf numFmtId="165" fontId="22" fillId="5" borderId="36" xfId="0" applyNumberFormat="1" applyFont="1" applyFill="1" applyBorder="1" applyAlignment="1" applyProtection="1">
      <alignment horizontal="center" vertical="center"/>
    </xf>
    <xf numFmtId="0" fontId="0" fillId="2" borderId="31"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12" fillId="2" borderId="0" xfId="0" applyFont="1" applyFill="1" applyAlignment="1" applyProtection="1">
      <alignment horizontal="center" vertical="center"/>
    </xf>
    <xf numFmtId="0" fontId="9" fillId="2" borderId="0" xfId="0" applyFont="1" applyFill="1" applyBorder="1" applyAlignment="1" applyProtection="1">
      <alignment horizontal="center" vertical="center" wrapText="1"/>
    </xf>
    <xf numFmtId="0" fontId="16" fillId="5" borderId="30" xfId="0" applyFont="1" applyFill="1" applyBorder="1" applyAlignment="1" applyProtection="1">
      <alignment horizontal="left" vertical="center"/>
    </xf>
    <xf numFmtId="0" fontId="16" fillId="5" borderId="29" xfId="0" applyFont="1" applyFill="1" applyBorder="1" applyAlignment="1" applyProtection="1">
      <alignment horizontal="left" vertical="center"/>
    </xf>
    <xf numFmtId="0" fontId="4" fillId="3" borderId="37" xfId="0" applyFont="1" applyFill="1" applyBorder="1" applyAlignment="1" applyProtection="1">
      <alignment horizontal="right" vertical="center"/>
    </xf>
    <xf numFmtId="0" fontId="4" fillId="3" borderId="38" xfId="0" applyFont="1" applyFill="1" applyBorder="1" applyAlignment="1" applyProtection="1">
      <alignment horizontal="right" vertical="center"/>
    </xf>
    <xf numFmtId="0" fontId="2" fillId="3" borderId="2"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 fillId="3" borderId="35" xfId="0" applyFont="1" applyFill="1" applyBorder="1" applyAlignment="1" applyProtection="1">
      <alignment horizontal="center" vertical="center"/>
    </xf>
    <xf numFmtId="165" fontId="22" fillId="5" borderId="7" xfId="0" applyNumberFormat="1" applyFont="1" applyFill="1" applyBorder="1" applyAlignment="1" applyProtection="1">
      <alignment horizontal="center" vertical="center"/>
    </xf>
    <xf numFmtId="165" fontId="22" fillId="5" borderId="17" xfId="0" applyNumberFormat="1" applyFont="1" applyFill="1" applyBorder="1" applyAlignment="1" applyProtection="1">
      <alignment horizontal="center" vertical="center"/>
    </xf>
    <xf numFmtId="0" fontId="4" fillId="3" borderId="31" xfId="0" applyFont="1" applyFill="1" applyBorder="1" applyAlignment="1" applyProtection="1">
      <alignment horizontal="center" vertical="center" wrapText="1"/>
    </xf>
    <xf numFmtId="0" fontId="4" fillId="3" borderId="16" xfId="0" applyFont="1" applyFill="1" applyBorder="1" applyAlignment="1" applyProtection="1">
      <alignment horizontal="center" vertical="center" wrapText="1"/>
    </xf>
    <xf numFmtId="0" fontId="1" fillId="2" borderId="31" xfId="0" applyFont="1" applyFill="1" applyBorder="1" applyAlignment="1" applyProtection="1">
      <alignment horizontal="center" vertical="center"/>
      <protection locked="0"/>
    </xf>
    <xf numFmtId="0" fontId="12" fillId="2" borderId="0" xfId="0" applyFont="1" applyFill="1" applyAlignment="1">
      <alignment vertical="top" wrapText="1"/>
    </xf>
    <xf numFmtId="0" fontId="14" fillId="0" borderId="0" xfId="0" applyFont="1" applyAlignment="1">
      <alignment vertical="top" wrapText="1"/>
    </xf>
    <xf numFmtId="0" fontId="2" fillId="2" borderId="0" xfId="0" applyFont="1" applyFill="1" applyAlignment="1">
      <alignment vertical="top" wrapText="1"/>
    </xf>
    <xf numFmtId="0" fontId="0" fillId="0" borderId="0" xfId="0" applyAlignment="1">
      <alignment vertical="top" wrapText="1"/>
    </xf>
    <xf numFmtId="0" fontId="13" fillId="0" borderId="0" xfId="0" applyFont="1" applyAlignment="1">
      <alignment vertical="top" wrapText="1"/>
    </xf>
    <xf numFmtId="0" fontId="1" fillId="2" borderId="0" xfId="0" applyFont="1" applyFill="1" applyAlignment="1">
      <alignment vertical="top" wrapText="1"/>
    </xf>
    <xf numFmtId="0" fontId="1" fillId="3" borderId="24" xfId="0" applyFont="1" applyFill="1" applyBorder="1" applyAlignment="1">
      <alignment vertical="top" wrapText="1"/>
    </xf>
    <xf numFmtId="0" fontId="0" fillId="0" borderId="12" xfId="0" applyBorder="1" applyAlignment="1">
      <alignment vertical="top" wrapText="1"/>
    </xf>
    <xf numFmtId="0" fontId="2" fillId="2" borderId="0" xfId="0" applyFont="1" applyFill="1" applyAlignment="1">
      <alignment horizontal="left" vertical="top" wrapText="1"/>
    </xf>
    <xf numFmtId="0" fontId="0" fillId="0" borderId="12" xfId="0" applyBorder="1" applyAlignment="1"/>
  </cellXfs>
  <cellStyles count="2">
    <cellStyle name="Comma"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42</xdr:row>
      <xdr:rowOff>0</xdr:rowOff>
    </xdr:from>
    <xdr:to>
      <xdr:col>17</xdr:col>
      <xdr:colOff>960015</xdr:colOff>
      <xdr:row>42</xdr:row>
      <xdr:rowOff>0</xdr:rowOff>
    </xdr:to>
    <xdr:sp macro="" textlink="">
      <xdr:nvSpPr>
        <xdr:cNvPr id="1026" name="Rectangle 2"/>
        <xdr:cNvSpPr>
          <a:spLocks noChangeArrowheads="1"/>
        </xdr:cNvSpPr>
      </xdr:nvSpPr>
      <xdr:spPr bwMode="auto">
        <a:xfrm>
          <a:off x="0" y="9458325"/>
          <a:ext cx="13982700" cy="0"/>
        </a:xfrm>
        <a:prstGeom prst="rect">
          <a:avLst/>
        </a:prstGeom>
        <a:noFill/>
        <a:ln w="9525">
          <a:solidFill>
            <a:srgbClr val="000000"/>
          </a:solidFill>
          <a:miter lim="800000"/>
          <a:headEnd/>
          <a:tailEnd/>
        </a:ln>
        <a:effectLst>
          <a:outerShdw dist="35921" dir="2700000" algn="ctr" rotWithShape="0">
            <a:srgbClr val="000000"/>
          </a:outerShdw>
        </a:effec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11"/>
    <pageSetUpPr fitToPage="1"/>
  </sheetPr>
  <dimension ref="A1:R109"/>
  <sheetViews>
    <sheetView showZeros="0" tabSelected="1" zoomScale="70" zoomScaleNormal="70" zoomScaleSheetLayoutView="80" workbookViewId="0">
      <pane ySplit="9" topLeftCell="A10" activePane="bottomLeft" state="frozen"/>
      <selection pane="bottomLeft" activeCell="B11" sqref="B11:E11"/>
    </sheetView>
  </sheetViews>
  <sheetFormatPr defaultRowHeight="15" customHeight="1"/>
  <cols>
    <col min="1" max="1" width="12.140625" style="73" customWidth="1"/>
    <col min="2" max="2" width="10.5703125" style="73" customWidth="1"/>
    <col min="3" max="4" width="9.28515625" style="73" customWidth="1"/>
    <col min="5" max="5" width="16.5703125" style="73" customWidth="1"/>
    <col min="6" max="6" width="10.85546875" style="73" customWidth="1"/>
    <col min="7" max="7" width="12.5703125" style="73" customWidth="1"/>
    <col min="8" max="8" width="11.7109375" style="73" customWidth="1"/>
    <col min="9" max="9" width="14.5703125" style="73" customWidth="1"/>
    <col min="10" max="10" width="13.28515625" style="73" customWidth="1"/>
    <col min="11" max="13" width="11.42578125" style="73" customWidth="1"/>
    <col min="14" max="16" width="12.140625" style="73" customWidth="1"/>
    <col min="17" max="17" width="13.28515625" style="73" customWidth="1"/>
    <col min="18" max="18" width="14.42578125" style="73" customWidth="1"/>
    <col min="19" max="16384" width="9.140625" style="71"/>
  </cols>
  <sheetData>
    <row r="1" spans="1:18" ht="51.75" customHeight="1" thickBot="1">
      <c r="A1" s="183" t="s">
        <v>0</v>
      </c>
      <c r="B1" s="184"/>
      <c r="C1" s="184"/>
      <c r="D1" s="185"/>
      <c r="E1" s="185"/>
      <c r="F1" s="185"/>
      <c r="G1" s="184"/>
      <c r="H1" s="186"/>
      <c r="I1" s="187" t="s">
        <v>77</v>
      </c>
      <c r="J1" s="188"/>
      <c r="K1" s="192" t="s">
        <v>148</v>
      </c>
      <c r="L1" s="193"/>
      <c r="M1" s="193"/>
      <c r="N1" s="194"/>
      <c r="O1" s="189" t="s">
        <v>150</v>
      </c>
      <c r="P1" s="190"/>
      <c r="Q1" s="190"/>
      <c r="R1" s="191"/>
    </row>
    <row r="2" spans="1:18" ht="40.5" customHeight="1" thickBot="1">
      <c r="A2" s="235" t="s">
        <v>1</v>
      </c>
      <c r="B2" s="236"/>
      <c r="C2" s="237"/>
      <c r="D2" s="256" t="s">
        <v>117</v>
      </c>
      <c r="E2" s="257"/>
      <c r="F2" s="258"/>
      <c r="G2" s="100" t="s">
        <v>111</v>
      </c>
      <c r="H2" s="161" t="s">
        <v>151</v>
      </c>
      <c r="I2" s="239" t="s">
        <v>25</v>
      </c>
      <c r="J2" s="240"/>
      <c r="K2" s="240"/>
      <c r="L2" s="241"/>
      <c r="M2" s="202" t="s">
        <v>9</v>
      </c>
      <c r="N2" s="203"/>
      <c r="O2" s="204"/>
      <c r="P2" s="214"/>
      <c r="Q2" s="215"/>
      <c r="R2" s="227"/>
    </row>
    <row r="3" spans="1:18" ht="24.75" customHeight="1">
      <c r="A3" s="229" t="s">
        <v>166</v>
      </c>
      <c r="B3" s="230"/>
      <c r="C3" s="231"/>
      <c r="D3" s="259" t="s">
        <v>154</v>
      </c>
      <c r="E3" s="260"/>
      <c r="F3" s="261"/>
      <c r="G3" s="225" t="s">
        <v>156</v>
      </c>
      <c r="H3" s="254" t="s">
        <v>157</v>
      </c>
      <c r="I3" s="242" t="s">
        <v>167</v>
      </c>
      <c r="J3" s="243"/>
      <c r="K3" s="243"/>
      <c r="L3" s="244"/>
      <c r="M3" s="49" t="s">
        <v>10</v>
      </c>
      <c r="N3" s="248">
        <v>42125</v>
      </c>
      <c r="O3" s="249"/>
      <c r="P3" s="228"/>
      <c r="Q3" s="216"/>
      <c r="R3" s="217"/>
    </row>
    <row r="4" spans="1:18" ht="24.75" customHeight="1" thickBot="1">
      <c r="A4" s="232"/>
      <c r="B4" s="233"/>
      <c r="C4" s="234"/>
      <c r="D4" s="262"/>
      <c r="E4" s="263"/>
      <c r="F4" s="264"/>
      <c r="G4" s="226"/>
      <c r="H4" s="255"/>
      <c r="I4" s="245"/>
      <c r="J4" s="246"/>
      <c r="K4" s="246"/>
      <c r="L4" s="247"/>
      <c r="M4" s="50" t="s">
        <v>11</v>
      </c>
      <c r="N4" s="250">
        <v>42155</v>
      </c>
      <c r="O4" s="251"/>
      <c r="P4" s="218"/>
      <c r="Q4" s="219"/>
      <c r="R4" s="220"/>
    </row>
    <row r="5" spans="1:18" ht="52.5" customHeight="1">
      <c r="A5" s="201" t="s">
        <v>110</v>
      </c>
      <c r="B5" s="214" t="s">
        <v>109</v>
      </c>
      <c r="C5" s="215"/>
      <c r="D5" s="216"/>
      <c r="E5" s="217"/>
      <c r="F5" s="199" t="s">
        <v>108</v>
      </c>
      <c r="G5" s="201" t="s">
        <v>107</v>
      </c>
      <c r="H5" s="252" t="s">
        <v>106</v>
      </c>
      <c r="I5" s="265" t="s">
        <v>105</v>
      </c>
      <c r="J5" s="252" t="s">
        <v>104</v>
      </c>
      <c r="K5" s="221" t="s">
        <v>103</v>
      </c>
      <c r="L5" s="223" t="s">
        <v>102</v>
      </c>
      <c r="M5" s="252" t="s">
        <v>101</v>
      </c>
      <c r="N5" s="223" t="s">
        <v>100</v>
      </c>
      <c r="O5" s="201" t="s">
        <v>112</v>
      </c>
      <c r="P5" s="201" t="s">
        <v>113</v>
      </c>
      <c r="Q5" s="91" t="s">
        <v>141</v>
      </c>
      <c r="R5" s="91" t="s">
        <v>140</v>
      </c>
    </row>
    <row r="6" spans="1:18" ht="15" customHeight="1" thickBot="1">
      <c r="A6" s="200"/>
      <c r="B6" s="218"/>
      <c r="C6" s="219"/>
      <c r="D6" s="219"/>
      <c r="E6" s="220"/>
      <c r="F6" s="200"/>
      <c r="G6" s="200"/>
      <c r="H6" s="253"/>
      <c r="I6" s="266"/>
      <c r="J6" s="253"/>
      <c r="K6" s="222"/>
      <c r="L6" s="224"/>
      <c r="M6" s="253"/>
      <c r="N6" s="224"/>
      <c r="O6" s="200"/>
      <c r="P6" s="238"/>
      <c r="Q6" s="32" t="s">
        <v>4</v>
      </c>
      <c r="R6" s="32" t="s">
        <v>4</v>
      </c>
    </row>
    <row r="7" spans="1:18" ht="20.100000000000001" customHeight="1">
      <c r="A7" s="33"/>
      <c r="B7" s="211" t="str">
        <f>IF(Q7&lt;=0,"","Total Claim on business mileage")</f>
        <v>Total Claim on business mileage</v>
      </c>
      <c r="C7" s="212"/>
      <c r="D7" s="212"/>
      <c r="E7" s="213"/>
      <c r="F7" s="34"/>
      <c r="G7" s="35"/>
      <c r="H7" s="36"/>
      <c r="I7" s="37"/>
      <c r="J7" s="38"/>
      <c r="K7" s="39"/>
      <c r="L7" s="39"/>
      <c r="M7" s="40"/>
      <c r="N7" s="41"/>
      <c r="O7" s="42"/>
      <c r="P7" s="42"/>
      <c r="Q7" s="89">
        <f>'Activity (Fuel)'!J43</f>
        <v>132.75</v>
      </c>
      <c r="R7" s="89"/>
    </row>
    <row r="8" spans="1:18" ht="20.100000000000001" customHeight="1">
      <c r="A8" s="116"/>
      <c r="B8" s="205" t="str">
        <f>IF(Q8&lt;=0,"","Total claimed on meetings")</f>
        <v>Total claimed on meetings</v>
      </c>
      <c r="C8" s="206"/>
      <c r="D8" s="206"/>
      <c r="E8" s="207"/>
      <c r="F8" s="34"/>
      <c r="G8" s="44"/>
      <c r="H8" s="39"/>
      <c r="I8" s="40"/>
      <c r="J8" s="40"/>
      <c r="K8" s="39"/>
      <c r="L8" s="39"/>
      <c r="M8" s="40"/>
      <c r="N8" s="41"/>
      <c r="O8" s="42"/>
      <c r="P8" s="42"/>
      <c r="Q8" s="86">
        <f>Meetings!H32</f>
        <v>111.5</v>
      </c>
      <c r="R8" s="120"/>
    </row>
    <row r="9" spans="1:18" ht="20.100000000000001" customHeight="1">
      <c r="A9" s="33"/>
      <c r="B9" s="208" t="str">
        <f>IF(Q9&gt;=0,"","Total owed from private miles")</f>
        <v/>
      </c>
      <c r="C9" s="209"/>
      <c r="D9" s="209"/>
      <c r="E9" s="210"/>
      <c r="F9" s="34"/>
      <c r="G9" s="45"/>
      <c r="H9" s="39"/>
      <c r="I9" s="40"/>
      <c r="J9" s="40"/>
      <c r="K9" s="39"/>
      <c r="L9" s="39"/>
      <c r="M9" s="40"/>
      <c r="N9" s="41"/>
      <c r="O9" s="42"/>
      <c r="P9" s="42"/>
      <c r="Q9" s="99" t="str">
        <f>IF('Activity (Fuel)'!J44="","",-'Activity (Fuel)'!J44)</f>
        <v/>
      </c>
      <c r="R9" s="90" t="str">
        <f>IF('Activity (Fuel)'!K44="","",-'Activity (Fuel)'!K44)</f>
        <v/>
      </c>
    </row>
    <row r="10" spans="1:18" ht="20.25" customHeight="1">
      <c r="A10" s="117">
        <f>N3</f>
        <v>42125</v>
      </c>
      <c r="B10" s="180" t="s">
        <v>176</v>
      </c>
      <c r="C10" s="181"/>
      <c r="D10" s="181"/>
      <c r="E10" s="182"/>
      <c r="F10" s="101">
        <v>1</v>
      </c>
      <c r="G10" s="165">
        <v>12.5</v>
      </c>
      <c r="H10" s="166"/>
      <c r="I10" s="167"/>
      <c r="J10" s="167"/>
      <c r="K10" s="166"/>
      <c r="L10" s="166">
        <v>150</v>
      </c>
      <c r="M10" s="167"/>
      <c r="N10" s="168"/>
      <c r="O10" s="169"/>
      <c r="P10" s="167">
        <v>5</v>
      </c>
      <c r="Q10" s="43">
        <f t="shared" ref="Q10:Q40" si="0">SUM(G10:P10)</f>
        <v>167.5</v>
      </c>
      <c r="R10" s="120"/>
    </row>
    <row r="11" spans="1:18" ht="20.25" customHeight="1">
      <c r="A11" s="117">
        <f>IF(N$4&gt;A10,A10+1,"")</f>
        <v>42126</v>
      </c>
      <c r="B11" s="180"/>
      <c r="C11" s="181"/>
      <c r="D11" s="181"/>
      <c r="E11" s="182"/>
      <c r="F11" s="101">
        <v>2</v>
      </c>
      <c r="G11" s="165"/>
      <c r="H11" s="166"/>
      <c r="I11" s="167"/>
      <c r="J11" s="167"/>
      <c r="K11" s="166"/>
      <c r="L11" s="166"/>
      <c r="M11" s="167"/>
      <c r="N11" s="168"/>
      <c r="O11" s="169"/>
      <c r="P11" s="169"/>
      <c r="Q11" s="43">
        <f t="shared" si="0"/>
        <v>0</v>
      </c>
      <c r="R11" s="120"/>
    </row>
    <row r="12" spans="1:18" ht="20.25" customHeight="1">
      <c r="A12" s="117">
        <f t="shared" ref="A12:A40" si="1">IF(N$4&gt;A11,A11+1,"")</f>
        <v>42127</v>
      </c>
      <c r="B12" s="180"/>
      <c r="C12" s="181"/>
      <c r="D12" s="181"/>
      <c r="E12" s="182"/>
      <c r="F12" s="101">
        <v>3</v>
      </c>
      <c r="G12" s="165"/>
      <c r="H12" s="166"/>
      <c r="I12" s="167"/>
      <c r="J12" s="167"/>
      <c r="K12" s="166"/>
      <c r="L12" s="166"/>
      <c r="M12" s="167"/>
      <c r="N12" s="168"/>
      <c r="O12" s="169"/>
      <c r="P12" s="169"/>
      <c r="Q12" s="43">
        <f t="shared" si="0"/>
        <v>0</v>
      </c>
      <c r="R12" s="120"/>
    </row>
    <row r="13" spans="1:18" ht="20.25" customHeight="1">
      <c r="A13" s="117">
        <f t="shared" si="1"/>
        <v>42128</v>
      </c>
      <c r="B13" s="180"/>
      <c r="C13" s="181"/>
      <c r="D13" s="181"/>
      <c r="E13" s="182"/>
      <c r="F13" s="101">
        <v>4</v>
      </c>
      <c r="G13" s="165"/>
      <c r="H13" s="166"/>
      <c r="I13" s="167"/>
      <c r="J13" s="167"/>
      <c r="K13" s="166"/>
      <c r="L13" s="166"/>
      <c r="M13" s="167"/>
      <c r="N13" s="168"/>
      <c r="O13" s="169"/>
      <c r="P13" s="169"/>
      <c r="Q13" s="43">
        <f t="shared" si="0"/>
        <v>0</v>
      </c>
      <c r="R13" s="120"/>
    </row>
    <row r="14" spans="1:18" ht="20.25" customHeight="1">
      <c r="A14" s="117">
        <f t="shared" si="1"/>
        <v>42129</v>
      </c>
      <c r="B14" s="180"/>
      <c r="C14" s="181"/>
      <c r="D14" s="181"/>
      <c r="E14" s="182"/>
      <c r="F14" s="101">
        <v>5</v>
      </c>
      <c r="G14" s="165"/>
      <c r="H14" s="166"/>
      <c r="I14" s="167"/>
      <c r="J14" s="167"/>
      <c r="K14" s="166"/>
      <c r="L14" s="166"/>
      <c r="M14" s="167"/>
      <c r="N14" s="168"/>
      <c r="O14" s="169"/>
      <c r="P14" s="169"/>
      <c r="Q14" s="43">
        <f t="shared" si="0"/>
        <v>0</v>
      </c>
      <c r="R14" s="120"/>
    </row>
    <row r="15" spans="1:18" ht="20.25" customHeight="1">
      <c r="A15" s="117">
        <f t="shared" si="1"/>
        <v>42130</v>
      </c>
      <c r="B15" s="180"/>
      <c r="C15" s="181"/>
      <c r="D15" s="181"/>
      <c r="E15" s="182"/>
      <c r="F15" s="101">
        <v>6</v>
      </c>
      <c r="G15" s="165"/>
      <c r="H15" s="166"/>
      <c r="I15" s="167"/>
      <c r="J15" s="167"/>
      <c r="K15" s="166"/>
      <c r="L15" s="166"/>
      <c r="M15" s="167"/>
      <c r="N15" s="168"/>
      <c r="O15" s="169"/>
      <c r="P15" s="169"/>
      <c r="Q15" s="43">
        <f t="shared" si="0"/>
        <v>0</v>
      </c>
      <c r="R15" s="120"/>
    </row>
    <row r="16" spans="1:18" ht="20.25" customHeight="1">
      <c r="A16" s="117">
        <f t="shared" si="1"/>
        <v>42131</v>
      </c>
      <c r="B16" s="180"/>
      <c r="C16" s="181"/>
      <c r="D16" s="181"/>
      <c r="E16" s="182"/>
      <c r="F16" s="101">
        <v>7</v>
      </c>
      <c r="G16" s="165"/>
      <c r="H16" s="166"/>
      <c r="I16" s="167"/>
      <c r="J16" s="167"/>
      <c r="K16" s="166"/>
      <c r="L16" s="166"/>
      <c r="M16" s="167"/>
      <c r="N16" s="168"/>
      <c r="O16" s="169"/>
      <c r="P16" s="169"/>
      <c r="Q16" s="43">
        <f t="shared" si="0"/>
        <v>0</v>
      </c>
      <c r="R16" s="120"/>
    </row>
    <row r="17" spans="1:18" ht="20.25" customHeight="1">
      <c r="A17" s="117">
        <f t="shared" si="1"/>
        <v>42132</v>
      </c>
      <c r="B17" s="180"/>
      <c r="C17" s="181"/>
      <c r="D17" s="181"/>
      <c r="E17" s="182"/>
      <c r="F17" s="101">
        <v>8</v>
      </c>
      <c r="G17" s="165"/>
      <c r="H17" s="166"/>
      <c r="I17" s="167"/>
      <c r="J17" s="167"/>
      <c r="K17" s="166"/>
      <c r="L17" s="166"/>
      <c r="M17" s="167"/>
      <c r="N17" s="168"/>
      <c r="O17" s="169"/>
      <c r="P17" s="169"/>
      <c r="Q17" s="43">
        <f t="shared" si="0"/>
        <v>0</v>
      </c>
      <c r="R17" s="120"/>
    </row>
    <row r="18" spans="1:18" ht="20.25" customHeight="1">
      <c r="A18" s="117">
        <f t="shared" si="1"/>
        <v>42133</v>
      </c>
      <c r="B18" s="180"/>
      <c r="C18" s="181"/>
      <c r="D18" s="181"/>
      <c r="E18" s="182"/>
      <c r="F18" s="101">
        <v>9</v>
      </c>
      <c r="G18" s="165"/>
      <c r="H18" s="166"/>
      <c r="I18" s="167"/>
      <c r="J18" s="167"/>
      <c r="K18" s="166"/>
      <c r="L18" s="166"/>
      <c r="M18" s="167"/>
      <c r="N18" s="168"/>
      <c r="O18" s="169"/>
      <c r="P18" s="169"/>
      <c r="Q18" s="43">
        <f t="shared" si="0"/>
        <v>0</v>
      </c>
      <c r="R18" s="120"/>
    </row>
    <row r="19" spans="1:18" ht="20.25" customHeight="1">
      <c r="A19" s="117">
        <f t="shared" si="1"/>
        <v>42134</v>
      </c>
      <c r="B19" s="180"/>
      <c r="C19" s="181"/>
      <c r="D19" s="181"/>
      <c r="E19" s="182"/>
      <c r="F19" s="101">
        <v>10</v>
      </c>
      <c r="G19" s="165"/>
      <c r="H19" s="166"/>
      <c r="I19" s="167"/>
      <c r="J19" s="167"/>
      <c r="K19" s="166"/>
      <c r="L19" s="166"/>
      <c r="M19" s="167"/>
      <c r="N19" s="168"/>
      <c r="O19" s="169"/>
      <c r="P19" s="169"/>
      <c r="Q19" s="43">
        <f t="shared" si="0"/>
        <v>0</v>
      </c>
      <c r="R19" s="120"/>
    </row>
    <row r="20" spans="1:18" ht="20.25" customHeight="1">
      <c r="A20" s="117">
        <f t="shared" si="1"/>
        <v>42135</v>
      </c>
      <c r="B20" s="180"/>
      <c r="C20" s="181"/>
      <c r="D20" s="181"/>
      <c r="E20" s="182"/>
      <c r="F20" s="101">
        <v>11</v>
      </c>
      <c r="G20" s="165"/>
      <c r="H20" s="166"/>
      <c r="I20" s="167"/>
      <c r="J20" s="167"/>
      <c r="K20" s="166"/>
      <c r="L20" s="166"/>
      <c r="M20" s="167"/>
      <c r="N20" s="168"/>
      <c r="O20" s="169"/>
      <c r="P20" s="169"/>
      <c r="Q20" s="43">
        <f t="shared" si="0"/>
        <v>0</v>
      </c>
      <c r="R20" s="120"/>
    </row>
    <row r="21" spans="1:18" ht="20.25" customHeight="1">
      <c r="A21" s="117">
        <f t="shared" si="1"/>
        <v>42136</v>
      </c>
      <c r="B21" s="180"/>
      <c r="C21" s="181"/>
      <c r="D21" s="181"/>
      <c r="E21" s="182"/>
      <c r="F21" s="101">
        <v>12</v>
      </c>
      <c r="G21" s="165"/>
      <c r="H21" s="166"/>
      <c r="I21" s="167"/>
      <c r="J21" s="167"/>
      <c r="K21" s="166"/>
      <c r="L21" s="166"/>
      <c r="M21" s="167"/>
      <c r="N21" s="168"/>
      <c r="O21" s="169"/>
      <c r="P21" s="169"/>
      <c r="Q21" s="43">
        <f t="shared" si="0"/>
        <v>0</v>
      </c>
      <c r="R21" s="120"/>
    </row>
    <row r="22" spans="1:18" ht="20.25" customHeight="1">
      <c r="A22" s="117">
        <f t="shared" si="1"/>
        <v>42137</v>
      </c>
      <c r="B22" s="180"/>
      <c r="C22" s="181"/>
      <c r="D22" s="181"/>
      <c r="E22" s="182"/>
      <c r="F22" s="101">
        <v>13</v>
      </c>
      <c r="G22" s="165"/>
      <c r="H22" s="166"/>
      <c r="I22" s="167"/>
      <c r="J22" s="167"/>
      <c r="K22" s="166"/>
      <c r="L22" s="166"/>
      <c r="M22" s="167"/>
      <c r="N22" s="168"/>
      <c r="O22" s="169"/>
      <c r="P22" s="169"/>
      <c r="Q22" s="43">
        <f t="shared" si="0"/>
        <v>0</v>
      </c>
      <c r="R22" s="120"/>
    </row>
    <row r="23" spans="1:18" ht="20.25" customHeight="1">
      <c r="A23" s="117">
        <f t="shared" si="1"/>
        <v>42138</v>
      </c>
      <c r="B23" s="180"/>
      <c r="C23" s="181"/>
      <c r="D23" s="181"/>
      <c r="E23" s="182"/>
      <c r="F23" s="101">
        <v>14</v>
      </c>
      <c r="G23" s="165"/>
      <c r="H23" s="166"/>
      <c r="I23" s="167"/>
      <c r="J23" s="167"/>
      <c r="K23" s="166"/>
      <c r="L23" s="166"/>
      <c r="M23" s="167"/>
      <c r="N23" s="168"/>
      <c r="O23" s="169"/>
      <c r="P23" s="169"/>
      <c r="Q23" s="43">
        <f t="shared" si="0"/>
        <v>0</v>
      </c>
      <c r="R23" s="120"/>
    </row>
    <row r="24" spans="1:18" ht="20.25" customHeight="1">
      <c r="A24" s="117">
        <f t="shared" si="1"/>
        <v>42139</v>
      </c>
      <c r="B24" s="180"/>
      <c r="C24" s="181"/>
      <c r="D24" s="181"/>
      <c r="E24" s="182"/>
      <c r="F24" s="101">
        <v>15</v>
      </c>
      <c r="G24" s="165"/>
      <c r="H24" s="166"/>
      <c r="I24" s="167"/>
      <c r="J24" s="167"/>
      <c r="K24" s="166"/>
      <c r="L24" s="166"/>
      <c r="M24" s="167"/>
      <c r="N24" s="168"/>
      <c r="O24" s="169"/>
      <c r="P24" s="169"/>
      <c r="Q24" s="43">
        <f t="shared" si="0"/>
        <v>0</v>
      </c>
      <c r="R24" s="120"/>
    </row>
    <row r="25" spans="1:18" ht="20.25" customHeight="1">
      <c r="A25" s="117">
        <f t="shared" si="1"/>
        <v>42140</v>
      </c>
      <c r="B25" s="180"/>
      <c r="C25" s="181"/>
      <c r="D25" s="181"/>
      <c r="E25" s="182"/>
      <c r="F25" s="101">
        <v>16</v>
      </c>
      <c r="G25" s="165"/>
      <c r="H25" s="166"/>
      <c r="I25" s="167"/>
      <c r="J25" s="167"/>
      <c r="K25" s="166"/>
      <c r="L25" s="166"/>
      <c r="M25" s="167"/>
      <c r="N25" s="168"/>
      <c r="O25" s="169"/>
      <c r="P25" s="169"/>
      <c r="Q25" s="43">
        <f t="shared" si="0"/>
        <v>0</v>
      </c>
      <c r="R25" s="120"/>
    </row>
    <row r="26" spans="1:18" ht="20.25" customHeight="1">
      <c r="A26" s="117">
        <f t="shared" si="1"/>
        <v>42141</v>
      </c>
      <c r="B26" s="180"/>
      <c r="C26" s="181"/>
      <c r="D26" s="181"/>
      <c r="E26" s="182"/>
      <c r="F26" s="101">
        <v>17</v>
      </c>
      <c r="G26" s="165"/>
      <c r="H26" s="166"/>
      <c r="I26" s="167"/>
      <c r="J26" s="167"/>
      <c r="K26" s="166"/>
      <c r="L26" s="166"/>
      <c r="M26" s="167"/>
      <c r="N26" s="168"/>
      <c r="O26" s="169"/>
      <c r="P26" s="169"/>
      <c r="Q26" s="43">
        <f t="shared" si="0"/>
        <v>0</v>
      </c>
      <c r="R26" s="120"/>
    </row>
    <row r="27" spans="1:18" ht="20.25" customHeight="1">
      <c r="A27" s="117">
        <f t="shared" si="1"/>
        <v>42142</v>
      </c>
      <c r="B27" s="180"/>
      <c r="C27" s="181"/>
      <c r="D27" s="181"/>
      <c r="E27" s="182"/>
      <c r="F27" s="101">
        <v>18</v>
      </c>
      <c r="G27" s="165"/>
      <c r="H27" s="166"/>
      <c r="I27" s="167"/>
      <c r="J27" s="167"/>
      <c r="K27" s="166"/>
      <c r="L27" s="166"/>
      <c r="M27" s="167"/>
      <c r="N27" s="168"/>
      <c r="O27" s="169"/>
      <c r="P27" s="169"/>
      <c r="Q27" s="43">
        <f t="shared" si="0"/>
        <v>0</v>
      </c>
      <c r="R27" s="120"/>
    </row>
    <row r="28" spans="1:18" ht="20.25" customHeight="1">
      <c r="A28" s="117">
        <f t="shared" si="1"/>
        <v>42143</v>
      </c>
      <c r="B28" s="180"/>
      <c r="C28" s="181"/>
      <c r="D28" s="181"/>
      <c r="E28" s="182"/>
      <c r="F28" s="101">
        <v>19</v>
      </c>
      <c r="G28" s="165"/>
      <c r="H28" s="166"/>
      <c r="I28" s="167"/>
      <c r="J28" s="167"/>
      <c r="K28" s="166"/>
      <c r="L28" s="166"/>
      <c r="M28" s="167"/>
      <c r="N28" s="168"/>
      <c r="O28" s="169"/>
      <c r="P28" s="169"/>
      <c r="Q28" s="43">
        <f t="shared" si="0"/>
        <v>0</v>
      </c>
      <c r="R28" s="120"/>
    </row>
    <row r="29" spans="1:18" ht="20.25" customHeight="1">
      <c r="A29" s="117">
        <f t="shared" si="1"/>
        <v>42144</v>
      </c>
      <c r="B29" s="180"/>
      <c r="C29" s="181"/>
      <c r="D29" s="181"/>
      <c r="E29" s="182"/>
      <c r="F29" s="101">
        <v>20</v>
      </c>
      <c r="G29" s="165"/>
      <c r="H29" s="166"/>
      <c r="I29" s="167"/>
      <c r="J29" s="167"/>
      <c r="K29" s="166"/>
      <c r="L29" s="166"/>
      <c r="M29" s="167"/>
      <c r="N29" s="168"/>
      <c r="O29" s="169"/>
      <c r="P29" s="169"/>
      <c r="Q29" s="43">
        <f t="shared" si="0"/>
        <v>0</v>
      </c>
      <c r="R29" s="120"/>
    </row>
    <row r="30" spans="1:18" ht="20.25" customHeight="1">
      <c r="A30" s="117">
        <f t="shared" si="1"/>
        <v>42145</v>
      </c>
      <c r="B30" s="180"/>
      <c r="C30" s="181"/>
      <c r="D30" s="181"/>
      <c r="E30" s="182"/>
      <c r="F30" s="101">
        <v>21</v>
      </c>
      <c r="G30" s="165"/>
      <c r="H30" s="166"/>
      <c r="I30" s="167"/>
      <c r="J30" s="167"/>
      <c r="K30" s="166"/>
      <c r="L30" s="166"/>
      <c r="M30" s="167"/>
      <c r="N30" s="168"/>
      <c r="O30" s="169"/>
      <c r="P30" s="169"/>
      <c r="Q30" s="43">
        <f t="shared" si="0"/>
        <v>0</v>
      </c>
      <c r="R30" s="120"/>
    </row>
    <row r="31" spans="1:18" ht="20.25" customHeight="1">
      <c r="A31" s="117">
        <f t="shared" si="1"/>
        <v>42146</v>
      </c>
      <c r="B31" s="180"/>
      <c r="C31" s="181"/>
      <c r="D31" s="181"/>
      <c r="E31" s="182"/>
      <c r="F31" s="101">
        <v>22</v>
      </c>
      <c r="G31" s="165"/>
      <c r="H31" s="166"/>
      <c r="I31" s="167"/>
      <c r="J31" s="167"/>
      <c r="K31" s="166"/>
      <c r="L31" s="166"/>
      <c r="M31" s="167"/>
      <c r="N31" s="168"/>
      <c r="O31" s="169"/>
      <c r="P31" s="169"/>
      <c r="Q31" s="43">
        <f t="shared" si="0"/>
        <v>0</v>
      </c>
      <c r="R31" s="120"/>
    </row>
    <row r="32" spans="1:18" ht="20.25" customHeight="1">
      <c r="A32" s="117">
        <f t="shared" si="1"/>
        <v>42147</v>
      </c>
      <c r="B32" s="180"/>
      <c r="C32" s="181"/>
      <c r="D32" s="181"/>
      <c r="E32" s="182"/>
      <c r="F32" s="101">
        <v>23</v>
      </c>
      <c r="G32" s="170"/>
      <c r="H32" s="171"/>
      <c r="I32" s="172"/>
      <c r="J32" s="172"/>
      <c r="K32" s="171"/>
      <c r="L32" s="171"/>
      <c r="M32" s="172"/>
      <c r="N32" s="168"/>
      <c r="O32" s="169"/>
      <c r="P32" s="169"/>
      <c r="Q32" s="43">
        <f t="shared" si="0"/>
        <v>0</v>
      </c>
      <c r="R32" s="120"/>
    </row>
    <row r="33" spans="1:18" ht="20.25" customHeight="1">
      <c r="A33" s="117">
        <f t="shared" si="1"/>
        <v>42148</v>
      </c>
      <c r="B33" s="180"/>
      <c r="C33" s="181"/>
      <c r="D33" s="181"/>
      <c r="E33" s="182"/>
      <c r="F33" s="101">
        <v>24</v>
      </c>
      <c r="G33" s="170"/>
      <c r="H33" s="171"/>
      <c r="I33" s="172"/>
      <c r="J33" s="172"/>
      <c r="K33" s="171"/>
      <c r="L33" s="171"/>
      <c r="M33" s="172"/>
      <c r="N33" s="168"/>
      <c r="O33" s="169"/>
      <c r="P33" s="169"/>
      <c r="Q33" s="43">
        <f t="shared" si="0"/>
        <v>0</v>
      </c>
      <c r="R33" s="120"/>
    </row>
    <row r="34" spans="1:18" ht="20.25" customHeight="1">
      <c r="A34" s="117">
        <f t="shared" si="1"/>
        <v>42149</v>
      </c>
      <c r="B34" s="180"/>
      <c r="C34" s="181"/>
      <c r="D34" s="181"/>
      <c r="E34" s="182"/>
      <c r="F34" s="101">
        <v>25</v>
      </c>
      <c r="G34" s="170"/>
      <c r="H34" s="171"/>
      <c r="I34" s="172"/>
      <c r="J34" s="172"/>
      <c r="K34" s="171"/>
      <c r="L34" s="171"/>
      <c r="M34" s="172"/>
      <c r="N34" s="168"/>
      <c r="O34" s="169"/>
      <c r="P34" s="169"/>
      <c r="Q34" s="43">
        <f t="shared" si="0"/>
        <v>0</v>
      </c>
      <c r="R34" s="120"/>
    </row>
    <row r="35" spans="1:18" ht="20.25" customHeight="1">
      <c r="A35" s="117">
        <f t="shared" si="1"/>
        <v>42150</v>
      </c>
      <c r="B35" s="180"/>
      <c r="C35" s="181"/>
      <c r="D35" s="181"/>
      <c r="E35" s="182"/>
      <c r="F35" s="101">
        <v>26</v>
      </c>
      <c r="G35" s="170"/>
      <c r="H35" s="171"/>
      <c r="I35" s="172"/>
      <c r="J35" s="172"/>
      <c r="K35" s="171"/>
      <c r="L35" s="171"/>
      <c r="M35" s="172"/>
      <c r="N35" s="168"/>
      <c r="O35" s="169"/>
      <c r="P35" s="169"/>
      <c r="Q35" s="43">
        <f t="shared" si="0"/>
        <v>0</v>
      </c>
      <c r="R35" s="120"/>
    </row>
    <row r="36" spans="1:18" ht="20.25" customHeight="1">
      <c r="A36" s="117">
        <f t="shared" si="1"/>
        <v>42151</v>
      </c>
      <c r="B36" s="180"/>
      <c r="C36" s="181"/>
      <c r="D36" s="181"/>
      <c r="E36" s="182"/>
      <c r="F36" s="101">
        <v>27</v>
      </c>
      <c r="G36" s="170"/>
      <c r="H36" s="171"/>
      <c r="I36" s="172"/>
      <c r="J36" s="172"/>
      <c r="K36" s="171"/>
      <c r="L36" s="171"/>
      <c r="M36" s="172"/>
      <c r="N36" s="168"/>
      <c r="O36" s="169"/>
      <c r="P36" s="169"/>
      <c r="Q36" s="43">
        <f t="shared" si="0"/>
        <v>0</v>
      </c>
      <c r="R36" s="120"/>
    </row>
    <row r="37" spans="1:18" ht="20.25" customHeight="1">
      <c r="A37" s="117">
        <f t="shared" si="1"/>
        <v>42152</v>
      </c>
      <c r="B37" s="180"/>
      <c r="C37" s="181"/>
      <c r="D37" s="181"/>
      <c r="E37" s="182"/>
      <c r="F37" s="101">
        <v>28</v>
      </c>
      <c r="G37" s="170"/>
      <c r="H37" s="171"/>
      <c r="I37" s="172"/>
      <c r="J37" s="172"/>
      <c r="K37" s="171"/>
      <c r="L37" s="171"/>
      <c r="M37" s="172"/>
      <c r="N37" s="168"/>
      <c r="O37" s="169"/>
      <c r="P37" s="169"/>
      <c r="Q37" s="43">
        <f t="shared" si="0"/>
        <v>0</v>
      </c>
      <c r="R37" s="120"/>
    </row>
    <row r="38" spans="1:18" ht="20.25" customHeight="1">
      <c r="A38" s="117">
        <f t="shared" si="1"/>
        <v>42153</v>
      </c>
      <c r="B38" s="180"/>
      <c r="C38" s="181"/>
      <c r="D38" s="181"/>
      <c r="E38" s="182"/>
      <c r="F38" s="101">
        <v>29</v>
      </c>
      <c r="G38" s="170"/>
      <c r="H38" s="171"/>
      <c r="I38" s="172"/>
      <c r="J38" s="172"/>
      <c r="K38" s="171"/>
      <c r="L38" s="171"/>
      <c r="M38" s="172"/>
      <c r="N38" s="168"/>
      <c r="O38" s="169"/>
      <c r="P38" s="169"/>
      <c r="Q38" s="43">
        <f t="shared" si="0"/>
        <v>0</v>
      </c>
      <c r="R38" s="120"/>
    </row>
    <row r="39" spans="1:18" ht="20.25" customHeight="1">
      <c r="A39" s="117">
        <f t="shared" si="1"/>
        <v>42154</v>
      </c>
      <c r="B39" s="180"/>
      <c r="C39" s="181"/>
      <c r="D39" s="181"/>
      <c r="E39" s="182"/>
      <c r="F39" s="101">
        <v>30</v>
      </c>
      <c r="G39" s="170"/>
      <c r="H39" s="171"/>
      <c r="I39" s="172"/>
      <c r="J39" s="172"/>
      <c r="K39" s="171"/>
      <c r="L39" s="171"/>
      <c r="M39" s="172"/>
      <c r="N39" s="168"/>
      <c r="O39" s="169"/>
      <c r="P39" s="169"/>
      <c r="Q39" s="43">
        <f t="shared" si="0"/>
        <v>0</v>
      </c>
      <c r="R39" s="120"/>
    </row>
    <row r="40" spans="1:18" ht="20.25" customHeight="1" thickBot="1">
      <c r="A40" s="118">
        <f t="shared" si="1"/>
        <v>42155</v>
      </c>
      <c r="B40" s="180"/>
      <c r="C40" s="181"/>
      <c r="D40" s="181"/>
      <c r="E40" s="182"/>
      <c r="F40" s="101">
        <v>31</v>
      </c>
      <c r="G40" s="173"/>
      <c r="H40" s="174"/>
      <c r="I40" s="175"/>
      <c r="J40" s="175"/>
      <c r="K40" s="174"/>
      <c r="L40" s="174"/>
      <c r="M40" s="175"/>
      <c r="N40" s="168"/>
      <c r="O40" s="169"/>
      <c r="P40" s="169"/>
      <c r="Q40" s="43">
        <f t="shared" si="0"/>
        <v>0</v>
      </c>
      <c r="R40" s="120"/>
    </row>
    <row r="41" spans="1:18" ht="23.25" customHeight="1" thickBot="1">
      <c r="A41" s="119"/>
      <c r="B41" s="72"/>
      <c r="C41" s="71"/>
      <c r="D41" s="196" t="s">
        <v>5</v>
      </c>
      <c r="E41" s="197"/>
      <c r="F41" s="198"/>
      <c r="G41" s="46">
        <f t="shared" ref="G41:P41" si="2">SUM(G7:G40)</f>
        <v>12.5</v>
      </c>
      <c r="H41" s="46">
        <f t="shared" si="2"/>
        <v>0</v>
      </c>
      <c r="I41" s="46">
        <f t="shared" si="2"/>
        <v>0</v>
      </c>
      <c r="J41" s="46">
        <f t="shared" si="2"/>
        <v>0</v>
      </c>
      <c r="K41" s="46">
        <f t="shared" si="2"/>
        <v>0</v>
      </c>
      <c r="L41" s="46">
        <f t="shared" si="2"/>
        <v>150</v>
      </c>
      <c r="M41" s="47">
        <f t="shared" si="2"/>
        <v>0</v>
      </c>
      <c r="N41" s="47">
        <f t="shared" si="2"/>
        <v>0</v>
      </c>
      <c r="O41" s="48">
        <f t="shared" si="2"/>
        <v>0</v>
      </c>
      <c r="P41" s="48">
        <f t="shared" si="2"/>
        <v>5</v>
      </c>
      <c r="Q41" s="88">
        <f>SUM(Q7:Q40)</f>
        <v>411.75</v>
      </c>
      <c r="R41" s="88">
        <f>SUM(R7:R40)</f>
        <v>0</v>
      </c>
    </row>
    <row r="42" spans="1:18" ht="15" customHeight="1">
      <c r="A42" s="71"/>
      <c r="B42" s="72"/>
      <c r="C42" s="71"/>
      <c r="D42" s="71"/>
      <c r="E42" s="71"/>
      <c r="F42" s="71"/>
      <c r="G42" s="71"/>
      <c r="H42" s="71"/>
      <c r="I42" s="71"/>
      <c r="J42" s="71"/>
      <c r="K42" s="71"/>
      <c r="L42" s="71"/>
      <c r="M42" s="71"/>
      <c r="N42" s="71"/>
      <c r="Q42" s="74" t="s">
        <v>91</v>
      </c>
      <c r="R42" s="75"/>
    </row>
    <row r="43" spans="1:18" ht="15" customHeight="1">
      <c r="A43" s="71"/>
      <c r="B43" s="72"/>
      <c r="C43" s="71"/>
      <c r="D43" s="71"/>
      <c r="E43" s="71"/>
      <c r="F43" s="71"/>
      <c r="G43" s="71"/>
      <c r="H43" s="71"/>
      <c r="I43" s="71"/>
      <c r="J43" s="71"/>
      <c r="K43" s="71"/>
      <c r="L43" s="71"/>
      <c r="M43" s="71"/>
      <c r="N43" s="71"/>
      <c r="Q43" s="74"/>
      <c r="R43" s="75"/>
    </row>
    <row r="44" spans="1:18" ht="15" customHeight="1">
      <c r="A44" s="71"/>
      <c r="B44" s="72"/>
      <c r="C44" s="71"/>
      <c r="D44" s="71"/>
      <c r="E44" s="71"/>
      <c r="F44" s="71"/>
      <c r="G44" s="71"/>
      <c r="H44" s="71"/>
      <c r="I44" s="71"/>
      <c r="J44" s="71"/>
      <c r="K44" s="71"/>
      <c r="L44" s="71"/>
      <c r="M44" s="71"/>
      <c r="N44" s="71"/>
      <c r="O44" s="71"/>
      <c r="P44" s="71"/>
      <c r="Q44" s="74"/>
      <c r="R44" s="75"/>
    </row>
    <row r="45" spans="1:18" ht="26.25" customHeight="1">
      <c r="A45" s="71"/>
      <c r="B45" s="72" t="s">
        <v>93</v>
      </c>
      <c r="C45" s="71"/>
      <c r="D45" s="71"/>
      <c r="E45" s="71"/>
      <c r="F45" s="195" t="s">
        <v>94</v>
      </c>
      <c r="G45" s="195"/>
      <c r="H45" s="71"/>
      <c r="I45" s="71"/>
      <c r="J45" s="71" t="s">
        <v>96</v>
      </c>
      <c r="K45" s="71"/>
      <c r="L45" s="71"/>
      <c r="M45" s="71"/>
      <c r="N45" s="71"/>
      <c r="O45" s="71"/>
      <c r="P45" s="71"/>
      <c r="Q45" s="74"/>
      <c r="R45" s="75"/>
    </row>
    <row r="46" spans="1:18" s="76" customFormat="1" ht="15" customHeight="1">
      <c r="B46" s="77" t="s">
        <v>92</v>
      </c>
      <c r="F46" s="76" t="s">
        <v>95</v>
      </c>
      <c r="J46" s="76" t="s">
        <v>2</v>
      </c>
      <c r="O46" s="71"/>
      <c r="P46" s="71"/>
      <c r="Q46" s="78"/>
      <c r="R46" s="79"/>
    </row>
    <row r="47" spans="1:18" s="80" customFormat="1" ht="12.75">
      <c r="D47" s="81"/>
    </row>
    <row r="48" spans="1:18" ht="12.75">
      <c r="A48" s="71"/>
      <c r="B48" s="71"/>
      <c r="C48" s="71"/>
      <c r="D48" s="82"/>
      <c r="E48" s="71"/>
      <c r="F48" s="71"/>
      <c r="G48" s="71"/>
      <c r="H48" s="71"/>
      <c r="I48" s="71"/>
      <c r="J48" s="71"/>
      <c r="K48" s="71"/>
      <c r="L48" s="71"/>
      <c r="M48" s="71"/>
      <c r="N48" s="71"/>
      <c r="O48" s="71"/>
      <c r="P48" s="71"/>
      <c r="Q48" s="71"/>
      <c r="R48" s="71"/>
    </row>
    <row r="49" spans="1:18" ht="12.75">
      <c r="A49" s="71"/>
      <c r="B49" s="71"/>
      <c r="C49" s="71"/>
      <c r="D49" s="82"/>
      <c r="E49" s="71"/>
      <c r="F49" s="71"/>
      <c r="G49" s="71"/>
      <c r="H49" s="71"/>
      <c r="I49" s="71"/>
      <c r="J49" s="71"/>
      <c r="K49" s="71"/>
      <c r="L49" s="71"/>
      <c r="M49" s="71"/>
      <c r="N49" s="71"/>
      <c r="O49" s="71"/>
      <c r="P49" s="71"/>
      <c r="Q49" s="71"/>
      <c r="R49" s="71"/>
    </row>
    <row r="50" spans="1:18" ht="12.75">
      <c r="A50" s="71"/>
      <c r="B50" s="71"/>
      <c r="C50" s="71"/>
      <c r="D50" s="82"/>
      <c r="E50" s="71"/>
      <c r="F50" s="71"/>
      <c r="G50" s="71"/>
      <c r="H50" s="71"/>
      <c r="I50" s="71"/>
      <c r="J50" s="71"/>
      <c r="K50" s="71"/>
      <c r="L50" s="71"/>
      <c r="M50" s="71"/>
      <c r="N50" s="71"/>
      <c r="O50" s="71"/>
      <c r="P50" s="71"/>
      <c r="Q50" s="71"/>
      <c r="R50" s="71"/>
    </row>
    <row r="51" spans="1:18" ht="12.75">
      <c r="A51" s="71"/>
      <c r="B51" s="71"/>
      <c r="C51" s="71"/>
      <c r="D51" s="82"/>
      <c r="E51" s="71"/>
      <c r="F51" s="71"/>
      <c r="G51" s="71"/>
      <c r="H51" s="71"/>
      <c r="I51" s="71"/>
      <c r="J51" s="71"/>
      <c r="K51" s="71"/>
      <c r="L51" s="71"/>
      <c r="M51" s="71"/>
      <c r="N51" s="71"/>
      <c r="O51" s="71"/>
      <c r="P51" s="71"/>
      <c r="Q51" s="71"/>
      <c r="R51" s="71"/>
    </row>
    <row r="52" spans="1:18" ht="12.75">
      <c r="A52" s="71"/>
      <c r="B52" s="71"/>
      <c r="C52" s="71"/>
      <c r="D52" s="82"/>
      <c r="E52" s="71"/>
      <c r="F52" s="71"/>
      <c r="G52" s="71"/>
      <c r="H52" s="71"/>
      <c r="I52" s="71"/>
      <c r="J52" s="71"/>
      <c r="K52" s="71"/>
      <c r="L52" s="71"/>
      <c r="M52" s="71"/>
      <c r="N52" s="71"/>
      <c r="O52" s="71"/>
      <c r="P52" s="71"/>
      <c r="Q52" s="71"/>
      <c r="R52" s="71"/>
    </row>
    <row r="53" spans="1:18" ht="12.75">
      <c r="A53" s="71"/>
      <c r="B53" s="71"/>
      <c r="C53" s="71"/>
      <c r="D53" s="82"/>
      <c r="E53" s="71"/>
      <c r="F53" s="71"/>
      <c r="G53" s="71"/>
      <c r="H53" s="71"/>
      <c r="I53" s="71"/>
      <c r="J53" s="71"/>
      <c r="K53" s="71"/>
      <c r="L53" s="71"/>
      <c r="M53" s="71"/>
      <c r="N53" s="71"/>
      <c r="O53" s="71"/>
      <c r="P53" s="71"/>
      <c r="Q53" s="71"/>
      <c r="R53" s="71"/>
    </row>
    <row r="54" spans="1:18" ht="12.75">
      <c r="A54" s="71"/>
      <c r="B54" s="71"/>
      <c r="C54" s="71"/>
      <c r="D54" s="82"/>
      <c r="E54" s="71"/>
      <c r="F54" s="71"/>
      <c r="G54" s="71"/>
      <c r="H54" s="71"/>
      <c r="I54" s="71"/>
      <c r="J54" s="71"/>
      <c r="K54" s="71"/>
      <c r="L54" s="71"/>
      <c r="M54" s="71"/>
      <c r="N54" s="71"/>
      <c r="O54" s="71"/>
      <c r="P54" s="71"/>
      <c r="Q54" s="71"/>
      <c r="R54" s="71"/>
    </row>
    <row r="55" spans="1:18" ht="12.75">
      <c r="A55" s="71"/>
      <c r="B55" s="71"/>
      <c r="C55" s="71"/>
      <c r="D55" s="82"/>
      <c r="E55" s="71"/>
      <c r="F55" s="71"/>
      <c r="G55" s="71"/>
      <c r="H55" s="71"/>
      <c r="I55" s="71"/>
      <c r="J55" s="71"/>
      <c r="K55" s="71"/>
      <c r="L55" s="71"/>
      <c r="M55" s="71"/>
      <c r="N55" s="71"/>
      <c r="O55" s="71"/>
      <c r="P55" s="71"/>
      <c r="Q55" s="71"/>
      <c r="R55" s="71"/>
    </row>
    <row r="56" spans="1:18" ht="12.75">
      <c r="A56" s="71"/>
      <c r="B56" s="71"/>
      <c r="C56" s="71"/>
      <c r="D56" s="82"/>
      <c r="E56" s="71"/>
      <c r="F56" s="71"/>
      <c r="G56" s="71"/>
      <c r="H56" s="71"/>
      <c r="I56" s="71"/>
      <c r="J56" s="71"/>
      <c r="K56" s="71"/>
      <c r="L56" s="71"/>
      <c r="M56" s="71"/>
      <c r="N56" s="71"/>
      <c r="O56" s="71"/>
      <c r="P56" s="71"/>
      <c r="Q56" s="71"/>
      <c r="R56" s="71"/>
    </row>
    <row r="57" spans="1:18" ht="12.75">
      <c r="A57" s="71"/>
      <c r="B57" s="71"/>
      <c r="C57" s="71"/>
      <c r="D57" s="82"/>
      <c r="E57" s="71"/>
      <c r="F57" s="71"/>
      <c r="G57" s="71"/>
      <c r="H57" s="71"/>
      <c r="I57" s="71"/>
      <c r="J57" s="71"/>
      <c r="K57" s="71"/>
      <c r="L57" s="71"/>
      <c r="M57" s="71"/>
      <c r="N57" s="71"/>
      <c r="O57" s="71"/>
      <c r="P57" s="71"/>
      <c r="Q57" s="71"/>
      <c r="R57" s="71"/>
    </row>
    <row r="58" spans="1:18" ht="12.75">
      <c r="A58" s="71"/>
      <c r="B58" s="71"/>
      <c r="C58" s="71"/>
      <c r="D58" s="82"/>
      <c r="E58" s="71"/>
      <c r="F58" s="71"/>
      <c r="G58" s="71"/>
      <c r="H58" s="71"/>
      <c r="I58" s="71"/>
      <c r="J58" s="71"/>
      <c r="K58" s="71"/>
      <c r="L58" s="71"/>
      <c r="M58" s="71"/>
      <c r="N58" s="71"/>
      <c r="O58" s="71"/>
      <c r="P58" s="71"/>
      <c r="Q58" s="71"/>
      <c r="R58" s="71"/>
    </row>
    <row r="59" spans="1:18" ht="12.75">
      <c r="A59" s="71"/>
      <c r="B59" s="71"/>
      <c r="C59" s="71"/>
      <c r="D59" s="82"/>
      <c r="E59" s="71"/>
      <c r="F59" s="71"/>
      <c r="G59" s="71"/>
      <c r="H59" s="71"/>
      <c r="I59" s="71"/>
      <c r="J59" s="71"/>
      <c r="K59" s="71"/>
      <c r="L59" s="71"/>
      <c r="M59" s="71"/>
      <c r="N59" s="71"/>
      <c r="O59" s="71"/>
      <c r="P59" s="71"/>
      <c r="Q59" s="71"/>
      <c r="R59" s="71"/>
    </row>
    <row r="60" spans="1:18" ht="12.75">
      <c r="A60" s="71"/>
      <c r="B60" s="71"/>
      <c r="C60" s="71"/>
      <c r="D60" s="82"/>
      <c r="E60" s="71"/>
      <c r="F60" s="71"/>
      <c r="G60" s="71"/>
      <c r="H60" s="71"/>
      <c r="I60" s="71"/>
      <c r="J60" s="71"/>
      <c r="K60" s="71"/>
      <c r="L60" s="71"/>
      <c r="M60" s="71"/>
      <c r="N60" s="71"/>
      <c r="O60" s="71"/>
      <c r="P60" s="71"/>
      <c r="Q60" s="71"/>
      <c r="R60" s="71"/>
    </row>
    <row r="61" spans="1:18" ht="12.75">
      <c r="A61" s="71"/>
      <c r="B61" s="71"/>
      <c r="C61" s="71"/>
      <c r="D61" s="82"/>
      <c r="E61" s="71"/>
      <c r="F61" s="71"/>
      <c r="G61" s="71"/>
      <c r="H61" s="71"/>
      <c r="I61" s="71"/>
      <c r="J61" s="71"/>
      <c r="K61" s="71"/>
      <c r="L61" s="71"/>
      <c r="M61" s="71"/>
      <c r="N61" s="71"/>
      <c r="O61" s="71"/>
      <c r="P61" s="71"/>
      <c r="Q61" s="71"/>
      <c r="R61" s="71"/>
    </row>
    <row r="62" spans="1:18" ht="12.75">
      <c r="A62" s="71"/>
      <c r="B62" s="71"/>
      <c r="C62" s="71"/>
      <c r="D62" s="82"/>
      <c r="E62" s="71"/>
      <c r="F62" s="71"/>
      <c r="G62" s="71"/>
      <c r="H62" s="71"/>
      <c r="I62" s="71"/>
      <c r="J62" s="71"/>
      <c r="K62" s="71"/>
      <c r="L62" s="71"/>
      <c r="M62" s="71"/>
      <c r="N62" s="71"/>
      <c r="O62" s="71"/>
      <c r="P62" s="71"/>
      <c r="Q62" s="71"/>
      <c r="R62" s="71"/>
    </row>
    <row r="63" spans="1:18" ht="12.75">
      <c r="A63" s="71"/>
      <c r="B63" s="71"/>
      <c r="C63" s="71"/>
      <c r="D63" s="82"/>
      <c r="E63" s="71"/>
      <c r="F63" s="71"/>
      <c r="G63" s="71"/>
      <c r="H63" s="71"/>
      <c r="I63" s="71"/>
      <c r="J63" s="71"/>
      <c r="K63" s="71"/>
      <c r="L63" s="71"/>
      <c r="M63" s="71"/>
      <c r="N63" s="71"/>
      <c r="O63" s="71"/>
      <c r="P63" s="71"/>
      <c r="Q63" s="71"/>
      <c r="R63" s="71"/>
    </row>
    <row r="64" spans="1:18" ht="12.75">
      <c r="A64" s="71"/>
      <c r="B64" s="71"/>
      <c r="C64" s="71"/>
      <c r="D64" s="82"/>
      <c r="E64" s="71"/>
      <c r="F64" s="71"/>
      <c r="G64" s="71"/>
      <c r="H64" s="71"/>
      <c r="I64" s="71"/>
      <c r="J64" s="71"/>
      <c r="K64" s="71"/>
      <c r="L64" s="71"/>
      <c r="M64" s="71"/>
      <c r="N64" s="71"/>
      <c r="O64" s="71"/>
      <c r="P64" s="71"/>
      <c r="Q64" s="71"/>
      <c r="R64" s="71"/>
    </row>
    <row r="65" spans="1:18" ht="12.75">
      <c r="A65" s="71"/>
      <c r="B65" s="71"/>
      <c r="C65" s="71"/>
      <c r="D65" s="82"/>
      <c r="E65" s="71"/>
      <c r="F65" s="71"/>
      <c r="G65" s="71"/>
      <c r="H65" s="71"/>
      <c r="I65" s="71"/>
      <c r="J65" s="71"/>
      <c r="K65" s="71"/>
      <c r="L65" s="71"/>
      <c r="M65" s="71"/>
      <c r="N65" s="71"/>
      <c r="O65" s="71"/>
      <c r="P65" s="71"/>
      <c r="Q65" s="71"/>
      <c r="R65" s="71"/>
    </row>
    <row r="66" spans="1:18" ht="12.75">
      <c r="A66" s="71"/>
      <c r="B66" s="71"/>
      <c r="C66" s="71"/>
      <c r="D66" s="82"/>
      <c r="E66" s="71"/>
      <c r="F66" s="71"/>
      <c r="G66" s="71"/>
      <c r="H66" s="71"/>
      <c r="I66" s="71"/>
      <c r="J66" s="71"/>
      <c r="K66" s="71"/>
      <c r="L66" s="71"/>
      <c r="M66" s="71"/>
      <c r="N66" s="71"/>
      <c r="O66" s="71"/>
      <c r="P66" s="71"/>
      <c r="Q66" s="71"/>
      <c r="R66" s="71"/>
    </row>
    <row r="67" spans="1:18" ht="12.75">
      <c r="A67" s="71"/>
      <c r="B67" s="71"/>
      <c r="C67" s="71"/>
      <c r="D67" s="82"/>
      <c r="E67" s="71"/>
      <c r="F67" s="71"/>
      <c r="G67" s="71"/>
      <c r="H67" s="71"/>
      <c r="I67" s="71"/>
      <c r="J67" s="71"/>
      <c r="K67" s="71"/>
      <c r="L67" s="71"/>
      <c r="M67" s="71"/>
      <c r="N67" s="71"/>
      <c r="O67" s="71"/>
      <c r="P67" s="71"/>
      <c r="Q67" s="71"/>
      <c r="R67" s="71"/>
    </row>
    <row r="68" spans="1:18" ht="12.75">
      <c r="A68" s="71"/>
      <c r="B68" s="71"/>
      <c r="C68" s="71"/>
      <c r="D68" s="82"/>
      <c r="E68" s="71"/>
      <c r="F68" s="71"/>
      <c r="G68" s="71"/>
      <c r="H68" s="71"/>
      <c r="I68" s="71"/>
      <c r="J68" s="71"/>
      <c r="K68" s="71"/>
      <c r="L68" s="71"/>
      <c r="M68" s="71"/>
      <c r="N68" s="71"/>
      <c r="O68" s="71"/>
      <c r="P68" s="71"/>
      <c r="Q68" s="71"/>
      <c r="R68" s="71"/>
    </row>
    <row r="69" spans="1:18" ht="12.75">
      <c r="A69" s="71"/>
      <c r="B69" s="71"/>
      <c r="C69" s="71"/>
      <c r="D69" s="82"/>
      <c r="E69" s="71"/>
      <c r="F69" s="71"/>
      <c r="G69" s="71"/>
      <c r="H69" s="71"/>
      <c r="I69" s="71"/>
      <c r="J69" s="71"/>
      <c r="K69" s="71"/>
      <c r="L69" s="71"/>
      <c r="M69" s="71"/>
      <c r="N69" s="71"/>
      <c r="O69" s="71"/>
      <c r="P69" s="71"/>
      <c r="Q69" s="71"/>
      <c r="R69" s="71"/>
    </row>
    <row r="70" spans="1:18" ht="12.75">
      <c r="A70" s="71"/>
      <c r="B70" s="71"/>
      <c r="C70" s="71"/>
      <c r="D70" s="82"/>
      <c r="E70" s="71"/>
      <c r="F70" s="71"/>
      <c r="G70" s="71"/>
      <c r="H70" s="71"/>
      <c r="I70" s="71"/>
      <c r="J70" s="71"/>
      <c r="K70" s="71"/>
      <c r="L70" s="71"/>
      <c r="M70" s="71"/>
      <c r="N70" s="71"/>
      <c r="O70" s="71"/>
      <c r="P70" s="71"/>
      <c r="Q70" s="71"/>
      <c r="R70" s="71"/>
    </row>
    <row r="71" spans="1:18" ht="12.75">
      <c r="A71" s="71"/>
      <c r="B71" s="71"/>
      <c r="C71" s="71"/>
      <c r="D71" s="71"/>
      <c r="E71" s="71"/>
      <c r="F71" s="82"/>
      <c r="G71" s="82"/>
      <c r="H71" s="71"/>
      <c r="I71" s="71"/>
      <c r="J71" s="71"/>
      <c r="K71" s="71"/>
      <c r="L71" s="71"/>
      <c r="M71" s="71"/>
      <c r="N71" s="71"/>
      <c r="O71" s="71"/>
      <c r="P71" s="71"/>
      <c r="Q71" s="71"/>
      <c r="R71" s="71"/>
    </row>
    <row r="72" spans="1:18" ht="12.75">
      <c r="A72" s="71"/>
      <c r="B72" s="71"/>
      <c r="C72" s="71"/>
      <c r="D72" s="71"/>
      <c r="E72" s="71"/>
      <c r="F72" s="82"/>
      <c r="G72" s="82"/>
      <c r="H72" s="71"/>
      <c r="I72" s="71"/>
      <c r="J72" s="71"/>
      <c r="K72" s="71"/>
      <c r="L72" s="71"/>
      <c r="M72" s="71"/>
      <c r="N72" s="71"/>
      <c r="O72" s="71"/>
      <c r="P72" s="71"/>
      <c r="Q72" s="71"/>
      <c r="R72" s="71"/>
    </row>
    <row r="73" spans="1:18" ht="12.75">
      <c r="A73" s="71"/>
      <c r="B73" s="71"/>
      <c r="C73" s="71"/>
      <c r="D73" s="71"/>
      <c r="E73" s="71"/>
      <c r="F73" s="82"/>
      <c r="G73" s="82"/>
      <c r="H73" s="71"/>
      <c r="I73" s="71"/>
      <c r="J73" s="71"/>
      <c r="K73" s="71"/>
      <c r="L73" s="71"/>
      <c r="M73" s="71"/>
      <c r="N73" s="71"/>
      <c r="O73" s="71"/>
      <c r="P73" s="71"/>
      <c r="Q73" s="71"/>
      <c r="R73" s="71"/>
    </row>
    <row r="74" spans="1:18" ht="12.75">
      <c r="A74" s="71"/>
      <c r="B74" s="71"/>
      <c r="C74" s="71"/>
      <c r="D74" s="71"/>
      <c r="E74" s="71"/>
      <c r="F74" s="82"/>
      <c r="G74" s="82"/>
      <c r="H74" s="71"/>
      <c r="I74" s="71"/>
      <c r="J74" s="71"/>
      <c r="K74" s="71"/>
      <c r="L74" s="71"/>
      <c r="M74" s="71"/>
      <c r="N74" s="71"/>
      <c r="O74" s="71"/>
      <c r="P74" s="71"/>
      <c r="Q74" s="71"/>
      <c r="R74" s="71"/>
    </row>
    <row r="75" spans="1:18" ht="15" customHeight="1">
      <c r="A75" s="71"/>
      <c r="B75" s="71"/>
      <c r="C75" s="71"/>
      <c r="D75" s="71"/>
      <c r="E75" s="71"/>
      <c r="F75" s="71"/>
      <c r="G75" s="71"/>
      <c r="H75" s="71"/>
      <c r="I75" s="71"/>
      <c r="J75" s="71"/>
      <c r="K75" s="71"/>
      <c r="L75" s="71"/>
      <c r="M75" s="71"/>
      <c r="N75" s="71"/>
      <c r="O75" s="71"/>
      <c r="P75" s="71"/>
      <c r="Q75" s="71"/>
      <c r="R75" s="71"/>
    </row>
    <row r="76" spans="1:18" ht="15" customHeight="1">
      <c r="A76" s="71"/>
      <c r="B76" s="71"/>
      <c r="C76" s="71"/>
      <c r="D76" s="71"/>
      <c r="E76" s="71"/>
      <c r="F76" s="71"/>
      <c r="G76" s="71"/>
      <c r="H76" s="71"/>
      <c r="I76" s="71"/>
      <c r="J76" s="71"/>
      <c r="K76" s="71"/>
      <c r="L76" s="71"/>
      <c r="M76" s="71"/>
      <c r="N76" s="71"/>
      <c r="O76" s="71"/>
      <c r="P76" s="71"/>
      <c r="Q76" s="71"/>
      <c r="R76" s="71"/>
    </row>
    <row r="77" spans="1:18" ht="15" customHeight="1">
      <c r="A77" s="71"/>
      <c r="B77" s="71"/>
      <c r="C77" s="71"/>
      <c r="D77" s="71"/>
      <c r="E77" s="71"/>
      <c r="F77" s="71"/>
      <c r="G77" s="71"/>
      <c r="H77" s="71"/>
      <c r="I77" s="71"/>
      <c r="J77" s="71"/>
      <c r="K77" s="71"/>
      <c r="L77" s="71"/>
      <c r="M77" s="71"/>
      <c r="N77" s="71"/>
      <c r="O77" s="71"/>
      <c r="P77" s="71"/>
      <c r="Q77" s="71"/>
      <c r="R77" s="71"/>
    </row>
    <row r="78" spans="1:18" ht="15" customHeight="1">
      <c r="A78" s="71"/>
      <c r="B78" s="71"/>
      <c r="C78" s="71"/>
      <c r="D78" s="71"/>
      <c r="E78" s="71"/>
      <c r="F78" s="71"/>
      <c r="G78" s="71"/>
      <c r="H78" s="71"/>
      <c r="I78" s="71"/>
      <c r="J78" s="71"/>
      <c r="K78" s="71"/>
      <c r="L78" s="71"/>
      <c r="M78" s="71"/>
      <c r="N78" s="71"/>
      <c r="O78" s="71"/>
      <c r="P78" s="71"/>
      <c r="Q78" s="71"/>
      <c r="R78" s="71"/>
    </row>
    <row r="79" spans="1:18" ht="15" customHeight="1">
      <c r="A79" s="71"/>
      <c r="B79" s="71"/>
      <c r="C79" s="71"/>
      <c r="D79" s="71"/>
      <c r="E79" s="71"/>
      <c r="F79" s="71"/>
      <c r="G79" s="71"/>
      <c r="H79" s="71"/>
      <c r="I79" s="71"/>
      <c r="J79" s="71"/>
      <c r="K79" s="71"/>
      <c r="L79" s="71"/>
      <c r="M79" s="71"/>
      <c r="N79" s="71"/>
      <c r="O79" s="71"/>
      <c r="P79" s="71"/>
      <c r="Q79" s="71"/>
      <c r="R79" s="71"/>
    </row>
    <row r="80" spans="1:18" ht="15" customHeight="1">
      <c r="A80" s="71"/>
      <c r="B80" s="71"/>
      <c r="C80" s="71"/>
      <c r="D80" s="71"/>
      <c r="E80" s="71"/>
      <c r="F80" s="71"/>
      <c r="G80" s="71"/>
      <c r="H80" s="71"/>
      <c r="I80" s="71"/>
      <c r="J80" s="71"/>
      <c r="K80" s="71"/>
      <c r="L80" s="71"/>
      <c r="M80" s="71"/>
      <c r="N80" s="71"/>
      <c r="O80" s="71"/>
      <c r="P80" s="71"/>
      <c r="Q80" s="71"/>
      <c r="R80" s="71"/>
    </row>
    <row r="81" spans="1:18" ht="15" customHeight="1">
      <c r="A81" s="71"/>
      <c r="B81" s="71"/>
      <c r="C81" s="71"/>
      <c r="D81" s="71"/>
      <c r="E81" s="71"/>
      <c r="F81" s="71"/>
      <c r="G81" s="71"/>
      <c r="H81" s="71"/>
      <c r="I81" s="71"/>
      <c r="J81" s="71"/>
      <c r="K81" s="71"/>
      <c r="L81" s="71"/>
      <c r="M81" s="71"/>
      <c r="N81" s="71"/>
      <c r="O81" s="71"/>
      <c r="P81" s="71"/>
      <c r="Q81" s="71"/>
      <c r="R81" s="71"/>
    </row>
    <row r="82" spans="1:18" ht="15" customHeight="1">
      <c r="A82" s="71"/>
      <c r="B82" s="71"/>
      <c r="C82" s="71"/>
      <c r="D82" s="71"/>
      <c r="E82" s="71"/>
      <c r="F82" s="71"/>
      <c r="G82" s="71"/>
      <c r="H82" s="71"/>
      <c r="I82" s="71"/>
      <c r="J82" s="71"/>
      <c r="K82" s="71"/>
      <c r="L82" s="71"/>
      <c r="M82" s="71"/>
      <c r="N82" s="71"/>
      <c r="O82" s="71"/>
      <c r="P82" s="71"/>
      <c r="Q82" s="71"/>
      <c r="R82" s="71"/>
    </row>
    <row r="83" spans="1:18" ht="15" customHeight="1">
      <c r="A83" s="71"/>
      <c r="B83" s="71"/>
      <c r="C83" s="71"/>
      <c r="D83" s="71"/>
      <c r="E83" s="71"/>
      <c r="F83" s="71"/>
      <c r="G83" s="71"/>
      <c r="H83" s="71"/>
      <c r="I83" s="71"/>
      <c r="J83" s="71"/>
      <c r="K83" s="71"/>
      <c r="L83" s="71"/>
      <c r="M83" s="71"/>
      <c r="N83" s="71"/>
      <c r="O83" s="71"/>
      <c r="P83" s="71"/>
      <c r="Q83" s="71"/>
      <c r="R83" s="71"/>
    </row>
    <row r="84" spans="1:18" ht="15" customHeight="1">
      <c r="A84" s="71"/>
      <c r="B84" s="71"/>
      <c r="C84" s="71"/>
      <c r="D84" s="71"/>
      <c r="E84" s="71"/>
      <c r="F84" s="71"/>
      <c r="G84" s="71"/>
      <c r="H84" s="71"/>
      <c r="I84" s="71"/>
      <c r="J84" s="71"/>
      <c r="K84" s="71"/>
      <c r="L84" s="71"/>
      <c r="M84" s="71"/>
      <c r="N84" s="71"/>
      <c r="O84" s="71"/>
      <c r="P84" s="71"/>
      <c r="Q84" s="71"/>
      <c r="R84" s="71"/>
    </row>
    <row r="85" spans="1:18" ht="15" customHeight="1">
      <c r="A85" s="71"/>
      <c r="B85" s="71"/>
      <c r="C85" s="71"/>
      <c r="D85" s="71"/>
      <c r="E85" s="71"/>
      <c r="F85" s="71"/>
      <c r="G85" s="71"/>
      <c r="H85" s="71"/>
      <c r="I85" s="71"/>
      <c r="J85" s="71"/>
      <c r="K85" s="71"/>
      <c r="L85" s="71"/>
      <c r="M85" s="71"/>
      <c r="N85" s="71"/>
      <c r="O85" s="71"/>
      <c r="P85" s="71"/>
      <c r="Q85" s="71"/>
      <c r="R85" s="71"/>
    </row>
    <row r="86" spans="1:18" ht="15" customHeight="1">
      <c r="A86" s="71"/>
      <c r="B86" s="71"/>
      <c r="C86" s="71"/>
      <c r="D86" s="71"/>
      <c r="E86" s="71"/>
      <c r="F86" s="71"/>
      <c r="G86" s="71"/>
      <c r="H86" s="71"/>
      <c r="I86" s="71"/>
      <c r="J86" s="71"/>
      <c r="K86" s="71"/>
      <c r="L86" s="71"/>
      <c r="M86" s="71"/>
      <c r="N86" s="71"/>
      <c r="O86" s="71"/>
      <c r="P86" s="71"/>
      <c r="Q86" s="71"/>
      <c r="R86" s="71"/>
    </row>
    <row r="87" spans="1:18" ht="15" customHeight="1">
      <c r="A87" s="71"/>
      <c r="B87" s="71"/>
      <c r="C87" s="71"/>
      <c r="D87" s="71"/>
      <c r="E87" s="71"/>
      <c r="F87" s="71"/>
      <c r="G87" s="71"/>
      <c r="H87" s="71"/>
      <c r="I87" s="71"/>
      <c r="J87" s="71"/>
      <c r="K87" s="71"/>
      <c r="L87" s="71"/>
      <c r="M87" s="71"/>
      <c r="N87" s="71"/>
      <c r="O87" s="71"/>
      <c r="P87" s="71"/>
      <c r="Q87" s="71"/>
      <c r="R87" s="71"/>
    </row>
    <row r="88" spans="1:18" ht="15" customHeight="1">
      <c r="A88" s="71"/>
      <c r="B88" s="71"/>
      <c r="C88" s="71"/>
      <c r="D88" s="71"/>
      <c r="E88" s="71"/>
      <c r="F88" s="71"/>
      <c r="G88" s="71"/>
      <c r="H88" s="71"/>
      <c r="I88" s="71"/>
      <c r="J88" s="71"/>
      <c r="K88" s="71"/>
      <c r="L88" s="71"/>
      <c r="M88" s="71"/>
      <c r="N88" s="71"/>
      <c r="O88" s="71"/>
      <c r="P88" s="71"/>
      <c r="Q88" s="71"/>
      <c r="R88" s="71"/>
    </row>
    <row r="89" spans="1:18" ht="15" customHeight="1">
      <c r="A89" s="71"/>
      <c r="B89" s="71"/>
      <c r="C89" s="71"/>
      <c r="D89" s="71"/>
      <c r="E89" s="71"/>
      <c r="F89" s="71"/>
      <c r="G89" s="71"/>
      <c r="H89" s="71"/>
      <c r="I89" s="71"/>
      <c r="J89" s="71"/>
      <c r="K89" s="71"/>
      <c r="L89" s="71"/>
      <c r="M89" s="71"/>
      <c r="N89" s="71"/>
      <c r="O89" s="71"/>
      <c r="P89" s="71"/>
      <c r="Q89" s="71"/>
      <c r="R89" s="71"/>
    </row>
    <row r="90" spans="1:18" ht="15" customHeight="1">
      <c r="A90" s="71"/>
      <c r="B90" s="71"/>
      <c r="C90" s="71"/>
      <c r="D90" s="71"/>
      <c r="E90" s="71"/>
      <c r="F90" s="71"/>
      <c r="G90" s="71"/>
      <c r="H90" s="71"/>
      <c r="I90" s="71"/>
      <c r="J90" s="71"/>
      <c r="K90" s="71"/>
      <c r="L90" s="71"/>
      <c r="M90" s="71"/>
      <c r="N90" s="71"/>
      <c r="O90" s="71"/>
      <c r="P90" s="71"/>
      <c r="Q90" s="71"/>
      <c r="R90" s="71"/>
    </row>
    <row r="91" spans="1:18" ht="15" customHeight="1">
      <c r="A91" s="71"/>
      <c r="B91" s="71"/>
      <c r="C91" s="71"/>
      <c r="D91" s="71"/>
      <c r="E91" s="71"/>
      <c r="F91" s="71"/>
      <c r="G91" s="71"/>
      <c r="H91" s="71"/>
      <c r="I91" s="71"/>
      <c r="J91" s="71"/>
      <c r="K91" s="71"/>
      <c r="L91" s="71"/>
      <c r="M91" s="71"/>
      <c r="N91" s="71"/>
      <c r="O91" s="71"/>
      <c r="P91" s="71"/>
      <c r="Q91" s="71"/>
      <c r="R91" s="71"/>
    </row>
    <row r="92" spans="1:18" ht="15" customHeight="1">
      <c r="A92" s="71"/>
      <c r="B92" s="71"/>
      <c r="C92" s="71"/>
      <c r="D92" s="71"/>
      <c r="E92" s="71"/>
      <c r="F92" s="71"/>
      <c r="G92" s="71"/>
      <c r="H92" s="71"/>
      <c r="I92" s="71"/>
      <c r="J92" s="71"/>
      <c r="K92" s="71"/>
      <c r="L92" s="71"/>
      <c r="M92" s="71"/>
      <c r="N92" s="71"/>
      <c r="O92" s="71"/>
      <c r="P92" s="71"/>
      <c r="Q92" s="71"/>
      <c r="R92" s="71"/>
    </row>
    <row r="93" spans="1:18" ht="15" customHeight="1">
      <c r="A93" s="71"/>
      <c r="B93" s="71"/>
      <c r="C93" s="71"/>
      <c r="D93" s="71"/>
      <c r="E93" s="71"/>
      <c r="F93" s="71"/>
      <c r="G93" s="71"/>
      <c r="H93" s="71"/>
      <c r="I93" s="71"/>
      <c r="J93" s="71"/>
      <c r="K93" s="71"/>
      <c r="L93" s="71"/>
      <c r="M93" s="71"/>
      <c r="N93" s="71"/>
      <c r="O93" s="71"/>
      <c r="P93" s="71"/>
      <c r="Q93" s="71"/>
      <c r="R93" s="71"/>
    </row>
    <row r="94" spans="1:18" ht="15" customHeight="1">
      <c r="A94" s="71"/>
      <c r="B94" s="71"/>
      <c r="C94" s="71"/>
      <c r="D94" s="71"/>
      <c r="E94" s="71"/>
      <c r="F94" s="71"/>
      <c r="G94" s="71"/>
      <c r="H94" s="71"/>
      <c r="I94" s="71"/>
      <c r="J94" s="71"/>
      <c r="K94" s="71"/>
      <c r="L94" s="71"/>
      <c r="M94" s="71"/>
      <c r="N94" s="71"/>
      <c r="O94" s="71"/>
      <c r="P94" s="71"/>
      <c r="Q94" s="71"/>
      <c r="R94" s="71"/>
    </row>
    <row r="95" spans="1:18" ht="15" customHeight="1">
      <c r="A95" s="71"/>
      <c r="B95" s="71"/>
      <c r="C95" s="71"/>
      <c r="D95" s="71"/>
      <c r="E95" s="71"/>
      <c r="F95" s="71"/>
      <c r="G95" s="71"/>
      <c r="H95" s="71"/>
      <c r="I95" s="71"/>
      <c r="J95" s="71"/>
      <c r="K95" s="71"/>
      <c r="L95" s="71"/>
      <c r="M95" s="71"/>
      <c r="N95" s="71"/>
      <c r="O95" s="71"/>
      <c r="P95" s="71"/>
      <c r="Q95" s="71"/>
      <c r="R95" s="71"/>
    </row>
    <row r="96" spans="1:18" ht="15" customHeight="1">
      <c r="A96" s="71"/>
      <c r="B96" s="71"/>
      <c r="C96" s="71"/>
      <c r="D96" s="71"/>
      <c r="E96" s="71"/>
      <c r="F96" s="71"/>
      <c r="G96" s="71"/>
      <c r="H96" s="71"/>
      <c r="I96" s="71"/>
      <c r="J96" s="71"/>
      <c r="K96" s="71"/>
      <c r="L96" s="71"/>
      <c r="M96" s="71"/>
      <c r="N96" s="71"/>
      <c r="O96" s="71"/>
      <c r="P96" s="71"/>
      <c r="Q96" s="71"/>
      <c r="R96" s="71"/>
    </row>
    <row r="97" spans="1:18" ht="15" customHeight="1">
      <c r="A97" s="71"/>
      <c r="B97" s="71"/>
      <c r="C97" s="71"/>
      <c r="D97" s="71"/>
      <c r="E97" s="71"/>
      <c r="F97" s="71"/>
      <c r="G97" s="71"/>
      <c r="H97" s="71"/>
      <c r="I97" s="71"/>
      <c r="J97" s="71"/>
      <c r="K97" s="71"/>
      <c r="L97" s="71"/>
      <c r="M97" s="71"/>
      <c r="N97" s="71"/>
      <c r="O97" s="71"/>
      <c r="P97" s="71"/>
      <c r="Q97" s="71"/>
      <c r="R97" s="71"/>
    </row>
    <row r="98" spans="1:18" ht="15" customHeight="1">
      <c r="A98" s="71"/>
      <c r="B98" s="71"/>
      <c r="C98" s="71"/>
      <c r="D98" s="71"/>
      <c r="E98" s="71"/>
      <c r="F98" s="71"/>
      <c r="G98" s="71"/>
      <c r="H98" s="71"/>
      <c r="I98" s="71"/>
      <c r="J98" s="71"/>
      <c r="K98" s="71"/>
      <c r="L98" s="71"/>
      <c r="M98" s="71"/>
      <c r="N98" s="71"/>
      <c r="O98" s="71"/>
      <c r="P98" s="71"/>
      <c r="Q98" s="71"/>
      <c r="R98" s="71"/>
    </row>
    <row r="99" spans="1:18" ht="15" customHeight="1">
      <c r="A99" s="71"/>
      <c r="B99" s="71"/>
      <c r="C99" s="71"/>
      <c r="D99" s="71"/>
      <c r="E99" s="71"/>
      <c r="F99" s="71"/>
      <c r="G99" s="71"/>
      <c r="H99" s="71"/>
      <c r="I99" s="71"/>
      <c r="J99" s="71"/>
      <c r="K99" s="71"/>
      <c r="L99" s="71"/>
      <c r="M99" s="71"/>
      <c r="N99" s="71"/>
      <c r="O99" s="71"/>
      <c r="P99" s="71"/>
      <c r="Q99" s="71"/>
      <c r="R99" s="71"/>
    </row>
    <row r="100" spans="1:18" ht="15" customHeight="1">
      <c r="A100" s="71"/>
      <c r="B100" s="71"/>
      <c r="C100" s="71"/>
      <c r="D100" s="71"/>
      <c r="E100" s="71"/>
      <c r="F100" s="71"/>
      <c r="G100" s="71"/>
      <c r="H100" s="71"/>
      <c r="I100" s="71"/>
      <c r="J100" s="71"/>
      <c r="K100" s="71"/>
      <c r="L100" s="71"/>
      <c r="M100" s="71"/>
      <c r="N100" s="71"/>
      <c r="O100" s="71"/>
      <c r="P100" s="71"/>
      <c r="Q100" s="71"/>
      <c r="R100" s="71"/>
    </row>
    <row r="101" spans="1:18" ht="15" customHeight="1">
      <c r="A101" s="71"/>
      <c r="B101" s="71"/>
      <c r="C101" s="71"/>
      <c r="D101" s="71"/>
      <c r="E101" s="71"/>
      <c r="F101" s="71"/>
      <c r="G101" s="71"/>
      <c r="H101" s="71"/>
      <c r="I101" s="71"/>
      <c r="J101" s="71"/>
      <c r="K101" s="71"/>
      <c r="L101" s="71"/>
      <c r="M101" s="71"/>
      <c r="N101" s="71"/>
      <c r="O101" s="71"/>
      <c r="P101" s="71"/>
      <c r="Q101" s="71"/>
      <c r="R101" s="71"/>
    </row>
    <row r="102" spans="1:18" ht="15" customHeight="1">
      <c r="A102" s="71"/>
      <c r="B102" s="71"/>
      <c r="C102" s="71"/>
      <c r="D102" s="71"/>
      <c r="E102" s="71"/>
      <c r="F102" s="71"/>
      <c r="G102" s="71"/>
      <c r="H102" s="71"/>
      <c r="I102" s="71"/>
      <c r="J102" s="71"/>
      <c r="K102" s="71"/>
      <c r="L102" s="71"/>
      <c r="M102" s="71"/>
      <c r="N102" s="71"/>
      <c r="O102" s="71"/>
      <c r="P102" s="71"/>
      <c r="Q102" s="71"/>
      <c r="R102" s="71"/>
    </row>
    <row r="103" spans="1:18" ht="15" customHeight="1">
      <c r="A103" s="71"/>
      <c r="B103" s="71"/>
      <c r="C103" s="71"/>
      <c r="D103" s="71"/>
      <c r="E103" s="71"/>
      <c r="F103" s="71"/>
      <c r="G103" s="71"/>
      <c r="H103" s="71"/>
      <c r="I103" s="71"/>
      <c r="J103" s="71"/>
      <c r="K103" s="71"/>
      <c r="L103" s="71"/>
      <c r="M103" s="71"/>
      <c r="N103" s="71"/>
      <c r="O103" s="71"/>
      <c r="P103" s="71"/>
      <c r="Q103" s="71"/>
      <c r="R103" s="71"/>
    </row>
    <row r="104" spans="1:18" ht="15" customHeight="1">
      <c r="A104" s="71"/>
      <c r="B104" s="71"/>
      <c r="C104" s="71"/>
      <c r="D104" s="71"/>
      <c r="E104" s="71"/>
      <c r="F104" s="71"/>
      <c r="G104" s="71"/>
      <c r="H104" s="71"/>
      <c r="I104" s="71"/>
      <c r="J104" s="71"/>
      <c r="K104" s="71"/>
      <c r="L104" s="71"/>
      <c r="M104" s="71"/>
      <c r="N104" s="71"/>
      <c r="O104" s="71"/>
      <c r="P104" s="71"/>
      <c r="Q104" s="71"/>
      <c r="R104" s="71"/>
    </row>
    <row r="105" spans="1:18" ht="20.25" customHeight="1">
      <c r="A105" s="71"/>
      <c r="B105" s="71"/>
      <c r="C105" s="71"/>
      <c r="D105" s="71"/>
      <c r="E105" s="71"/>
      <c r="F105" s="71"/>
      <c r="G105" s="71"/>
      <c r="H105" s="71"/>
      <c r="I105" s="71"/>
      <c r="J105" s="71"/>
      <c r="K105" s="71"/>
      <c r="L105" s="71"/>
      <c r="M105" s="71"/>
      <c r="N105" s="71"/>
      <c r="O105" s="71"/>
      <c r="P105" s="71"/>
      <c r="Q105" s="71"/>
      <c r="R105" s="71"/>
    </row>
    <row r="106" spans="1:18" ht="26.25" hidden="1">
      <c r="A106" s="164" t="s">
        <v>153</v>
      </c>
      <c r="B106" s="71"/>
      <c r="C106" s="163" t="s">
        <v>156</v>
      </c>
      <c r="D106" s="71"/>
      <c r="E106" s="71"/>
      <c r="F106" s="71"/>
      <c r="G106" s="71"/>
      <c r="H106" s="71"/>
      <c r="I106" s="71"/>
      <c r="J106" s="71"/>
      <c r="K106" s="71"/>
      <c r="L106" s="71"/>
      <c r="M106" s="71"/>
      <c r="N106" s="71"/>
      <c r="O106" s="71"/>
      <c r="P106" s="71"/>
      <c r="Q106" s="71"/>
      <c r="R106" s="71"/>
    </row>
    <row r="107" spans="1:18" ht="26.25" hidden="1">
      <c r="A107" s="164" t="s">
        <v>154</v>
      </c>
      <c r="B107" s="71"/>
      <c r="C107" s="163" t="s">
        <v>157</v>
      </c>
      <c r="D107" s="71"/>
      <c r="E107" s="71"/>
      <c r="F107" s="71"/>
      <c r="G107" s="71"/>
      <c r="H107" s="71"/>
      <c r="I107" s="71"/>
      <c r="J107" s="71"/>
      <c r="K107" s="71"/>
      <c r="L107" s="71"/>
      <c r="M107" s="71"/>
      <c r="N107" s="71"/>
      <c r="O107" s="71"/>
      <c r="P107" s="71"/>
      <c r="Q107" s="71"/>
      <c r="R107" s="71"/>
    </row>
    <row r="108" spans="1:18" ht="26.25" hidden="1">
      <c r="A108" s="164" t="s">
        <v>155</v>
      </c>
      <c r="B108" s="71"/>
      <c r="C108" s="71"/>
      <c r="D108" s="71"/>
      <c r="E108" s="71"/>
      <c r="F108" s="71"/>
      <c r="G108" s="71"/>
      <c r="H108" s="71"/>
      <c r="I108" s="71"/>
      <c r="J108" s="71"/>
      <c r="K108" s="71"/>
      <c r="L108" s="71"/>
      <c r="M108" s="71"/>
      <c r="N108" s="71"/>
      <c r="O108" s="71"/>
      <c r="P108" s="71"/>
      <c r="Q108" s="71"/>
      <c r="R108" s="71"/>
    </row>
    <row r="109" spans="1:18" ht="15" customHeight="1">
      <c r="A109" s="83" t="s">
        <v>84</v>
      </c>
      <c r="B109" s="71"/>
      <c r="C109" s="71"/>
      <c r="D109" s="71"/>
      <c r="E109" s="71"/>
      <c r="F109" s="71"/>
      <c r="G109" s="71"/>
      <c r="H109" s="71"/>
      <c r="I109" s="71"/>
      <c r="J109" s="71"/>
      <c r="K109" s="71"/>
      <c r="L109" s="71"/>
      <c r="M109" s="71"/>
      <c r="N109" s="71"/>
      <c r="O109" s="71"/>
      <c r="P109" s="71"/>
      <c r="Q109" s="71"/>
      <c r="R109" s="71"/>
    </row>
  </sheetData>
  <sheetProtection password="C5C8" sheet="1" objects="1" scenarios="1" selectLockedCells="1"/>
  <mergeCells count="65">
    <mergeCell ref="H3:H4"/>
    <mergeCell ref="D2:F2"/>
    <mergeCell ref="D3:F4"/>
    <mergeCell ref="H5:H6"/>
    <mergeCell ref="J5:J6"/>
    <mergeCell ref="I5:I6"/>
    <mergeCell ref="K5:K6"/>
    <mergeCell ref="L5:L6"/>
    <mergeCell ref="G3:G4"/>
    <mergeCell ref="P2:R4"/>
    <mergeCell ref="B13:E13"/>
    <mergeCell ref="A3:C4"/>
    <mergeCell ref="A2:C2"/>
    <mergeCell ref="P5:P6"/>
    <mergeCell ref="I2:L2"/>
    <mergeCell ref="I3:L4"/>
    <mergeCell ref="N3:O3"/>
    <mergeCell ref="N4:O4"/>
    <mergeCell ref="A5:A6"/>
    <mergeCell ref="M5:M6"/>
    <mergeCell ref="N5:N6"/>
    <mergeCell ref="O5:O6"/>
    <mergeCell ref="B9:E9"/>
    <mergeCell ref="B40:E40"/>
    <mergeCell ref="B38:E38"/>
    <mergeCell ref="B7:E7"/>
    <mergeCell ref="B5:E6"/>
    <mergeCell ref="B32:E32"/>
    <mergeCell ref="B17:E17"/>
    <mergeCell ref="B24:E24"/>
    <mergeCell ref="B25:E25"/>
    <mergeCell ref="B26:E26"/>
    <mergeCell ref="B30:E30"/>
    <mergeCell ref="B31:E31"/>
    <mergeCell ref="B23:E23"/>
    <mergeCell ref="B19:E19"/>
    <mergeCell ref="B20:E20"/>
    <mergeCell ref="B39:E39"/>
    <mergeCell ref="A1:H1"/>
    <mergeCell ref="I1:J1"/>
    <mergeCell ref="O1:R1"/>
    <mergeCell ref="K1:N1"/>
    <mergeCell ref="F45:G45"/>
    <mergeCell ref="B18:E18"/>
    <mergeCell ref="B10:E10"/>
    <mergeCell ref="B11:E11"/>
    <mergeCell ref="B12:E12"/>
    <mergeCell ref="D41:F41"/>
    <mergeCell ref="F5:F6"/>
    <mergeCell ref="G5:G6"/>
    <mergeCell ref="B28:E28"/>
    <mergeCell ref="B37:E37"/>
    <mergeCell ref="M2:O2"/>
    <mergeCell ref="B8:E8"/>
    <mergeCell ref="B14:E14"/>
    <mergeCell ref="B15:E15"/>
    <mergeCell ref="B33:E33"/>
    <mergeCell ref="B34:E34"/>
    <mergeCell ref="B35:E35"/>
    <mergeCell ref="B36:E36"/>
    <mergeCell ref="B16:E16"/>
    <mergeCell ref="B29:E29"/>
    <mergeCell ref="B21:E21"/>
    <mergeCell ref="B27:E27"/>
    <mergeCell ref="B22:E22"/>
  </mergeCells>
  <phoneticPr fontId="0" type="noConversion"/>
  <dataValidations count="5">
    <dataValidation type="list" showInputMessage="1" showErrorMessage="1" errorTitle="Y or N" error="Please type Y for Yes or N for No." sqref="G3:G4">
      <formula1>$C$106:$C$107</formula1>
    </dataValidation>
    <dataValidation type="date" allowBlank="1" showInputMessage="1" showErrorMessage="1" errorTitle="Error" error="Please enter date in the following format:&#10;&#10;dd/mm/yy&#10;" sqref="A10:A41">
      <formula1>42005</formula1>
      <formula2>401769</formula2>
    </dataValidation>
    <dataValidation type="date" showInputMessage="1" showErrorMessage="1" errorTitle="Date" error="Please enter date in:&#10;&#10;dd/mm/yyyy&#10;" sqref="N3:O4">
      <formula1>36526</formula1>
      <formula2>401769</formula2>
    </dataValidation>
    <dataValidation type="list" showInputMessage="1" showErrorMessage="1" sqref="D3:F4">
      <formula1>$A$106:$A$108</formula1>
    </dataValidation>
    <dataValidation type="list" showInputMessage="1" showErrorMessage="1" errorTitle="Y or N" error="Please type Y for Yes and N for No." sqref="H3:H4">
      <formula1>$C$106:$C$107</formula1>
    </dataValidation>
  </dataValidations>
  <pageMargins left="0.42" right="0.37" top="0.59055118110236227" bottom="0.39370078740157483" header="0.51181102362204722" footer="0.51181102362204722"/>
  <pageSetup paperSize="9" scale="64"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sheetPr codeName="Sheet2">
    <tabColor rgb="FFFF0000"/>
    <pageSetUpPr fitToPage="1"/>
  </sheetPr>
  <dimension ref="B1:O108"/>
  <sheetViews>
    <sheetView showZeros="0" zoomScale="85" zoomScaleSheetLayoutView="85" workbookViewId="0">
      <pane ySplit="7" topLeftCell="A35" activePane="bottomLeft" state="frozen"/>
      <selection pane="bottomLeft" activeCell="G41" sqref="G41"/>
    </sheetView>
  </sheetViews>
  <sheetFormatPr defaultRowHeight="15" customHeight="1"/>
  <cols>
    <col min="1" max="1" width="2.7109375" style="121" customWidth="1"/>
    <col min="2" max="2" width="10.85546875" style="121" customWidth="1"/>
    <col min="3" max="3" width="27" style="121" customWidth="1"/>
    <col min="4" max="4" width="11.5703125" style="121" customWidth="1"/>
    <col min="5" max="5" width="11.140625" style="121" customWidth="1"/>
    <col min="6" max="6" width="7.5703125" style="121" customWidth="1"/>
    <col min="7" max="8" width="10.7109375" style="121" customWidth="1"/>
    <col min="9" max="9" width="10.140625" style="121" customWidth="1"/>
    <col min="10" max="10" width="12" style="138" customWidth="1"/>
    <col min="11" max="13" width="9.140625" style="121"/>
    <col min="14" max="14" width="11.5703125" style="121" bestFit="1" customWidth="1"/>
    <col min="15" max="16384" width="9.140625" style="121"/>
  </cols>
  <sheetData>
    <row r="1" spans="2:15" ht="15" customHeight="1" thickBot="1">
      <c r="B1" s="297" t="s">
        <v>125</v>
      </c>
      <c r="C1" s="298"/>
      <c r="D1" s="298"/>
      <c r="E1" s="298"/>
      <c r="F1" s="298"/>
      <c r="G1" s="298"/>
      <c r="H1" s="298"/>
      <c r="I1" s="299"/>
      <c r="J1" s="13" t="s">
        <v>20</v>
      </c>
    </row>
    <row r="2" spans="2:15" s="122" customFormat="1" ht="15" customHeight="1" thickBot="1">
      <c r="B2" s="300"/>
      <c r="C2" s="301"/>
      <c r="D2" s="301"/>
      <c r="E2" s="301"/>
      <c r="F2" s="301"/>
      <c r="G2" s="301"/>
      <c r="H2" s="301"/>
      <c r="I2" s="302"/>
      <c r="J2" s="14">
        <f>IF(AND(Expenses!G3="Y",Expenses!H3&lt;&gt;"y"),'Activity (Fuel)'!F106,G100+G101)</f>
        <v>0.45</v>
      </c>
    </row>
    <row r="3" spans="2:15" s="122" customFormat="1" ht="4.5" customHeight="1" thickBot="1">
      <c r="B3" s="123"/>
      <c r="C3" s="124"/>
      <c r="E3" s="125"/>
      <c r="G3" s="123"/>
      <c r="H3" s="123"/>
      <c r="I3" s="123"/>
      <c r="J3" s="126"/>
    </row>
    <row r="4" spans="2:15" ht="24.75" customHeight="1">
      <c r="B4" s="15" t="s">
        <v>1</v>
      </c>
      <c r="C4" s="289" t="str">
        <f>Expenses!A3</f>
        <v>NAME1</v>
      </c>
      <c r="D4" s="290"/>
      <c r="E4" s="283" t="s">
        <v>116</v>
      </c>
      <c r="F4" s="284"/>
      <c r="G4" s="285"/>
      <c r="H4" s="16" t="str">
        <f>Expenses!M3</f>
        <v>FROM:</v>
      </c>
      <c r="I4" s="293">
        <f>Expenses!N3</f>
        <v>42125</v>
      </c>
      <c r="J4" s="294"/>
    </row>
    <row r="5" spans="2:15" ht="24.75" customHeight="1" thickBot="1">
      <c r="B5" s="17" t="s">
        <v>149</v>
      </c>
      <c r="C5" s="291" t="str">
        <f>Expenses!D3</f>
        <v>LAXMICO</v>
      </c>
      <c r="D5" s="292"/>
      <c r="E5" s="286"/>
      <c r="F5" s="287"/>
      <c r="G5" s="288"/>
      <c r="H5" s="18" t="str">
        <f>Expenses!M4</f>
        <v>TO:</v>
      </c>
      <c r="I5" s="295">
        <f>Expenses!N4</f>
        <v>42155</v>
      </c>
      <c r="J5" s="296"/>
    </row>
    <row r="6" spans="2:15" ht="20.25" customHeight="1" thickBot="1">
      <c r="B6" s="305" t="s">
        <v>2</v>
      </c>
      <c r="C6" s="307" t="s">
        <v>6</v>
      </c>
      <c r="D6" s="307"/>
      <c r="E6" s="307"/>
      <c r="F6" s="307"/>
      <c r="G6" s="309" t="s">
        <v>119</v>
      </c>
      <c r="H6" s="309" t="s">
        <v>118</v>
      </c>
      <c r="I6" s="303" t="s">
        <v>124</v>
      </c>
      <c r="J6" s="304"/>
    </row>
    <row r="7" spans="2:15" s="127" customFormat="1" ht="26.25" customHeight="1" thickBot="1">
      <c r="B7" s="306"/>
      <c r="C7" s="308"/>
      <c r="D7" s="308"/>
      <c r="E7" s="308"/>
      <c r="F7" s="308"/>
      <c r="G7" s="310"/>
      <c r="H7" s="310"/>
      <c r="I7" s="96" t="s">
        <v>120</v>
      </c>
      <c r="J7" s="97" t="s">
        <v>121</v>
      </c>
      <c r="M7" s="128"/>
      <c r="O7" s="128"/>
    </row>
    <row r="8" spans="2:15" s="127" customFormat="1" ht="17.25" customHeight="1">
      <c r="B8" s="117">
        <f>I4</f>
        <v>42125</v>
      </c>
      <c r="C8" s="282" t="s">
        <v>163</v>
      </c>
      <c r="D8" s="280"/>
      <c r="E8" s="280"/>
      <c r="F8" s="281"/>
      <c r="G8" s="152"/>
      <c r="H8" s="95">
        <v>120</v>
      </c>
      <c r="I8" s="153"/>
      <c r="J8" s="149"/>
    </row>
    <row r="9" spans="2:15" ht="17.25" customHeight="1">
      <c r="B9" s="117">
        <f>IF(I$5&gt;B8,B8+1,"")</f>
        <v>42126</v>
      </c>
      <c r="C9" s="279"/>
      <c r="D9" s="280"/>
      <c r="E9" s="280"/>
      <c r="F9" s="281"/>
      <c r="G9" s="154"/>
      <c r="H9" s="23"/>
      <c r="I9" s="155">
        <v>45</v>
      </c>
      <c r="J9" s="150">
        <v>54.68</v>
      </c>
    </row>
    <row r="10" spans="2:15" ht="17.25" customHeight="1">
      <c r="B10" s="117">
        <f t="shared" ref="B10:B38" si="0">IF(I$5&gt;B9,B9+1,"")</f>
        <v>42127</v>
      </c>
      <c r="C10" s="282" t="s">
        <v>165</v>
      </c>
      <c r="D10" s="280"/>
      <c r="E10" s="280"/>
      <c r="F10" s="281"/>
      <c r="G10" s="154"/>
      <c r="H10" s="23">
        <v>175</v>
      </c>
      <c r="I10" s="155">
        <v>22</v>
      </c>
      <c r="J10" s="150">
        <v>26.33</v>
      </c>
    </row>
    <row r="11" spans="2:15" ht="17.25" customHeight="1">
      <c r="B11" s="117">
        <f t="shared" si="0"/>
        <v>42128</v>
      </c>
      <c r="C11" s="279"/>
      <c r="D11" s="280"/>
      <c r="E11" s="280"/>
      <c r="F11" s="281"/>
      <c r="G11" s="154"/>
      <c r="H11" s="23"/>
      <c r="I11" s="155"/>
      <c r="J11" s="150"/>
    </row>
    <row r="12" spans="2:15" ht="17.25" customHeight="1">
      <c r="B12" s="117">
        <f t="shared" si="0"/>
        <v>42129</v>
      </c>
      <c r="C12" s="282" t="s">
        <v>164</v>
      </c>
      <c r="D12" s="280"/>
      <c r="E12" s="280"/>
      <c r="F12" s="281"/>
      <c r="G12" s="154">
        <v>20</v>
      </c>
      <c r="H12" s="23"/>
      <c r="I12" s="155"/>
      <c r="J12" s="150"/>
    </row>
    <row r="13" spans="2:15" ht="17.25" customHeight="1">
      <c r="B13" s="117">
        <f t="shared" si="0"/>
        <v>42130</v>
      </c>
      <c r="C13" s="279"/>
      <c r="D13" s="280"/>
      <c r="E13" s="280"/>
      <c r="F13" s="281"/>
      <c r="G13" s="154"/>
      <c r="H13" s="177" t="s">
        <v>178</v>
      </c>
      <c r="I13" s="155"/>
      <c r="J13" s="150"/>
    </row>
    <row r="14" spans="2:15" ht="17.25" customHeight="1">
      <c r="B14" s="117">
        <f t="shared" si="0"/>
        <v>42131</v>
      </c>
      <c r="C14" s="279"/>
      <c r="D14" s="280"/>
      <c r="E14" s="280"/>
      <c r="F14" s="281"/>
      <c r="G14" s="154"/>
      <c r="H14" s="23"/>
      <c r="I14" s="155"/>
      <c r="J14" s="150"/>
    </row>
    <row r="15" spans="2:15" ht="17.25" customHeight="1">
      <c r="B15" s="117">
        <f t="shared" si="0"/>
        <v>42132</v>
      </c>
      <c r="C15" s="279"/>
      <c r="D15" s="280"/>
      <c r="E15" s="280"/>
      <c r="F15" s="281"/>
      <c r="G15" s="154"/>
      <c r="H15" s="23"/>
      <c r="I15" s="155"/>
      <c r="J15" s="150"/>
    </row>
    <row r="16" spans="2:15" ht="17.25" customHeight="1">
      <c r="B16" s="117">
        <f t="shared" si="0"/>
        <v>42133</v>
      </c>
      <c r="C16" s="279"/>
      <c r="D16" s="280"/>
      <c r="E16" s="280"/>
      <c r="F16" s="281"/>
      <c r="G16" s="154"/>
      <c r="H16" s="23"/>
      <c r="I16" s="155"/>
      <c r="J16" s="150"/>
    </row>
    <row r="17" spans="2:14" ht="17.25" customHeight="1">
      <c r="B17" s="117">
        <f t="shared" si="0"/>
        <v>42134</v>
      </c>
      <c r="C17" s="279"/>
      <c r="D17" s="280"/>
      <c r="E17" s="280"/>
      <c r="F17" s="281"/>
      <c r="G17" s="154"/>
      <c r="H17" s="23"/>
      <c r="I17" s="155"/>
      <c r="J17" s="150"/>
      <c r="N17" s="129"/>
    </row>
    <row r="18" spans="2:14" ht="17.25" customHeight="1">
      <c r="B18" s="117">
        <f t="shared" si="0"/>
        <v>42135</v>
      </c>
      <c r="C18" s="279"/>
      <c r="D18" s="280"/>
      <c r="E18" s="280"/>
      <c r="F18" s="281"/>
      <c r="G18" s="154"/>
      <c r="H18" s="23"/>
      <c r="I18" s="155"/>
      <c r="J18" s="150"/>
    </row>
    <row r="19" spans="2:14" ht="17.25" customHeight="1">
      <c r="B19" s="117">
        <f t="shared" si="0"/>
        <v>42136</v>
      </c>
      <c r="C19" s="279"/>
      <c r="D19" s="280"/>
      <c r="E19" s="280"/>
      <c r="F19" s="281"/>
      <c r="G19" s="154"/>
      <c r="H19" s="23"/>
      <c r="I19" s="155"/>
      <c r="J19" s="150"/>
    </row>
    <row r="20" spans="2:14" ht="17.25" customHeight="1">
      <c r="B20" s="117">
        <f t="shared" si="0"/>
        <v>42137</v>
      </c>
      <c r="C20" s="279"/>
      <c r="D20" s="280"/>
      <c r="E20" s="280"/>
      <c r="F20" s="281"/>
      <c r="G20" s="154"/>
      <c r="H20" s="23"/>
      <c r="I20" s="155"/>
      <c r="J20" s="158"/>
    </row>
    <row r="21" spans="2:14" ht="17.25" customHeight="1">
      <c r="B21" s="117">
        <f t="shared" si="0"/>
        <v>42138</v>
      </c>
      <c r="C21" s="279"/>
      <c r="D21" s="280"/>
      <c r="E21" s="280"/>
      <c r="F21" s="281"/>
      <c r="G21" s="154"/>
      <c r="H21" s="23"/>
      <c r="I21" s="155"/>
      <c r="J21" s="158"/>
    </row>
    <row r="22" spans="2:14" ht="17.25" customHeight="1">
      <c r="B22" s="117">
        <f t="shared" si="0"/>
        <v>42139</v>
      </c>
      <c r="C22" s="279"/>
      <c r="D22" s="280"/>
      <c r="E22" s="280"/>
      <c r="F22" s="281"/>
      <c r="G22" s="154"/>
      <c r="H22" s="23"/>
      <c r="I22" s="155"/>
      <c r="J22" s="158"/>
    </row>
    <row r="23" spans="2:14" ht="17.25" customHeight="1">
      <c r="B23" s="117">
        <f t="shared" si="0"/>
        <v>42140</v>
      </c>
      <c r="C23" s="279"/>
      <c r="D23" s="280"/>
      <c r="E23" s="280"/>
      <c r="F23" s="281"/>
      <c r="G23" s="154"/>
      <c r="H23" s="23"/>
      <c r="I23" s="155"/>
      <c r="J23" s="158"/>
    </row>
    <row r="24" spans="2:14" ht="17.25" customHeight="1">
      <c r="B24" s="117">
        <f t="shared" si="0"/>
        <v>42141</v>
      </c>
      <c r="C24" s="279"/>
      <c r="D24" s="280"/>
      <c r="E24" s="280"/>
      <c r="F24" s="281"/>
      <c r="G24" s="154"/>
      <c r="H24" s="23"/>
      <c r="I24" s="155"/>
      <c r="J24" s="158"/>
    </row>
    <row r="25" spans="2:14" ht="17.25" customHeight="1">
      <c r="B25" s="117">
        <f t="shared" si="0"/>
        <v>42142</v>
      </c>
      <c r="C25" s="279"/>
      <c r="D25" s="280"/>
      <c r="E25" s="280"/>
      <c r="F25" s="281"/>
      <c r="G25" s="154"/>
      <c r="H25" s="23"/>
      <c r="I25" s="155"/>
      <c r="J25" s="150"/>
    </row>
    <row r="26" spans="2:14" ht="17.25" customHeight="1">
      <c r="B26" s="117">
        <f t="shared" si="0"/>
        <v>42143</v>
      </c>
      <c r="C26" s="279"/>
      <c r="D26" s="280"/>
      <c r="E26" s="280"/>
      <c r="F26" s="281"/>
      <c r="G26" s="154"/>
      <c r="H26" s="23"/>
      <c r="I26" s="155"/>
      <c r="J26" s="150"/>
    </row>
    <row r="27" spans="2:14" ht="17.25" customHeight="1">
      <c r="B27" s="117">
        <f t="shared" si="0"/>
        <v>42144</v>
      </c>
      <c r="C27" s="279"/>
      <c r="D27" s="280"/>
      <c r="E27" s="280"/>
      <c r="F27" s="281"/>
      <c r="G27" s="154"/>
      <c r="H27" s="23"/>
      <c r="I27" s="155"/>
      <c r="J27" s="150"/>
    </row>
    <row r="28" spans="2:14" ht="17.25" customHeight="1">
      <c r="B28" s="117">
        <f t="shared" si="0"/>
        <v>42145</v>
      </c>
      <c r="C28" s="279"/>
      <c r="D28" s="280"/>
      <c r="E28" s="280"/>
      <c r="F28" s="281"/>
      <c r="G28" s="154"/>
      <c r="H28" s="23"/>
      <c r="I28" s="155"/>
      <c r="J28" s="150"/>
    </row>
    <row r="29" spans="2:14" ht="17.25" customHeight="1">
      <c r="B29" s="117">
        <f t="shared" si="0"/>
        <v>42146</v>
      </c>
      <c r="C29" s="279"/>
      <c r="D29" s="280"/>
      <c r="E29" s="280"/>
      <c r="F29" s="281"/>
      <c r="G29" s="154"/>
      <c r="H29" s="23"/>
      <c r="I29" s="155"/>
      <c r="J29" s="150"/>
    </row>
    <row r="30" spans="2:14" ht="17.25" customHeight="1">
      <c r="B30" s="117">
        <f t="shared" si="0"/>
        <v>42147</v>
      </c>
      <c r="C30" s="279"/>
      <c r="D30" s="280"/>
      <c r="E30" s="280"/>
      <c r="F30" s="281"/>
      <c r="G30" s="154"/>
      <c r="H30" s="23"/>
      <c r="I30" s="155"/>
      <c r="J30" s="150"/>
    </row>
    <row r="31" spans="2:14" ht="17.25" customHeight="1">
      <c r="B31" s="117">
        <f t="shared" si="0"/>
        <v>42148</v>
      </c>
      <c r="C31" s="279"/>
      <c r="D31" s="280"/>
      <c r="E31" s="280"/>
      <c r="F31" s="281"/>
      <c r="G31" s="154"/>
      <c r="H31" s="23"/>
      <c r="I31" s="155"/>
      <c r="J31" s="150"/>
    </row>
    <row r="32" spans="2:14" ht="17.25" customHeight="1">
      <c r="B32" s="117">
        <f t="shared" si="0"/>
        <v>42149</v>
      </c>
      <c r="C32" s="279"/>
      <c r="D32" s="280"/>
      <c r="E32" s="280"/>
      <c r="F32" s="281"/>
      <c r="G32" s="154"/>
      <c r="H32" s="23"/>
      <c r="I32" s="155"/>
      <c r="J32" s="150"/>
    </row>
    <row r="33" spans="2:13" ht="17.25" customHeight="1">
      <c r="B33" s="117">
        <f t="shared" si="0"/>
        <v>42150</v>
      </c>
      <c r="C33" s="279"/>
      <c r="D33" s="280"/>
      <c r="E33" s="280"/>
      <c r="F33" s="281"/>
      <c r="G33" s="154"/>
      <c r="H33" s="23"/>
      <c r="I33" s="155"/>
      <c r="J33" s="150"/>
    </row>
    <row r="34" spans="2:13" ht="17.25" customHeight="1">
      <c r="B34" s="117">
        <f t="shared" si="0"/>
        <v>42151</v>
      </c>
      <c r="C34" s="279"/>
      <c r="D34" s="280"/>
      <c r="E34" s="280"/>
      <c r="F34" s="281"/>
      <c r="G34" s="154"/>
      <c r="H34" s="23"/>
      <c r="I34" s="155"/>
      <c r="J34" s="150"/>
    </row>
    <row r="35" spans="2:13" ht="17.25" customHeight="1">
      <c r="B35" s="117">
        <f t="shared" si="0"/>
        <v>42152</v>
      </c>
      <c r="C35" s="279"/>
      <c r="D35" s="280"/>
      <c r="E35" s="280"/>
      <c r="F35" s="281"/>
      <c r="G35" s="154"/>
      <c r="H35" s="23"/>
      <c r="I35" s="155"/>
      <c r="J35" s="150"/>
    </row>
    <row r="36" spans="2:13" ht="17.25" customHeight="1">
      <c r="B36" s="117">
        <f t="shared" si="0"/>
        <v>42153</v>
      </c>
      <c r="C36" s="279"/>
      <c r="D36" s="280"/>
      <c r="E36" s="280"/>
      <c r="F36" s="281"/>
      <c r="G36" s="154"/>
      <c r="H36" s="23"/>
      <c r="I36" s="155"/>
      <c r="J36" s="150"/>
    </row>
    <row r="37" spans="2:13" ht="17.25" customHeight="1">
      <c r="B37" s="117">
        <f t="shared" si="0"/>
        <v>42154</v>
      </c>
      <c r="C37" s="279"/>
      <c r="D37" s="280"/>
      <c r="E37" s="280"/>
      <c r="F37" s="281"/>
      <c r="G37" s="154"/>
      <c r="H37" s="23"/>
      <c r="I37" s="155"/>
      <c r="J37" s="150"/>
    </row>
    <row r="38" spans="2:13" ht="17.25" customHeight="1" thickBot="1">
      <c r="B38" s="117">
        <f t="shared" si="0"/>
        <v>42155</v>
      </c>
      <c r="C38" s="271"/>
      <c r="D38" s="272"/>
      <c r="E38" s="272"/>
      <c r="F38" s="273"/>
      <c r="G38" s="154"/>
      <c r="H38" s="23"/>
      <c r="I38" s="155"/>
      <c r="J38" s="150"/>
    </row>
    <row r="39" spans="2:13" s="127" customFormat="1" ht="17.25" customHeight="1" thickBot="1">
      <c r="E39" s="130" t="s">
        <v>5</v>
      </c>
      <c r="F39" s="19"/>
      <c r="G39" s="156">
        <f>SUM(G8:G38)</f>
        <v>20</v>
      </c>
      <c r="H39" s="24">
        <f>SUM(H8:H38)</f>
        <v>295</v>
      </c>
      <c r="I39" s="157">
        <f>SUM(I8:I38)</f>
        <v>67</v>
      </c>
      <c r="J39" s="87">
        <f>SUM(J8:J38)</f>
        <v>81.009999999999991</v>
      </c>
    </row>
    <row r="40" spans="2:13" ht="6" customHeight="1" thickBot="1">
      <c r="E40" s="70"/>
      <c r="F40" s="131"/>
      <c r="G40" s="131"/>
      <c r="H40" s="131"/>
      <c r="I40" s="131"/>
      <c r="J40" s="132"/>
    </row>
    <row r="41" spans="2:13" ht="21" customHeight="1">
      <c r="B41" s="274" t="s">
        <v>81</v>
      </c>
      <c r="C41" s="274"/>
      <c r="D41" s="274"/>
      <c r="E41" s="274"/>
      <c r="F41" s="275"/>
      <c r="G41" s="103">
        <v>1000</v>
      </c>
      <c r="H41" s="267" t="s">
        <v>90</v>
      </c>
      <c r="I41" s="268"/>
      <c r="J41" s="20"/>
      <c r="K41" s="133" t="str">
        <f>IF(ISBLANK(J41),"For company car only - Please fill in closing miles for this month!","")</f>
        <v>For company car only - Please fill in closing miles for this month!</v>
      </c>
    </row>
    <row r="42" spans="2:13" ht="21" customHeight="1" thickBot="1">
      <c r="B42" s="274" t="s">
        <v>21</v>
      </c>
      <c r="C42" s="276"/>
      <c r="D42" s="276"/>
      <c r="E42" s="276"/>
      <c r="F42" s="277"/>
      <c r="G42" s="21">
        <f>H39</f>
        <v>295</v>
      </c>
      <c r="H42" s="267" t="s">
        <v>82</v>
      </c>
      <c r="I42" s="268"/>
      <c r="J42" s="93"/>
      <c r="K42" s="133" t="str">
        <f>IF(ISBLANK(J42),"For company car only - Please fill in opening miles for this month!","")</f>
        <v>For company car only - Please fill in opening miles for this month!</v>
      </c>
    </row>
    <row r="43" spans="2:13" ht="21" customHeight="1" thickBot="1">
      <c r="B43" s="274" t="s">
        <v>22</v>
      </c>
      <c r="C43" s="276"/>
      <c r="D43" s="276"/>
      <c r="E43" s="276"/>
      <c r="F43" s="277"/>
      <c r="G43" s="22">
        <f>G42+G41</f>
        <v>1295</v>
      </c>
      <c r="H43" s="278" t="s">
        <v>123</v>
      </c>
      <c r="I43" s="269"/>
      <c r="J43" s="94">
        <f>IF(ISERROR(H39*J2),"",(H39*J2))</f>
        <v>132.75</v>
      </c>
      <c r="L43" s="134"/>
    </row>
    <row r="44" spans="2:13" ht="21" customHeight="1" thickBot="1">
      <c r="B44" s="127" t="s">
        <v>88</v>
      </c>
      <c r="G44" s="22" t="str">
        <f>IF(AND(Expenses!G3="y",Expenses!H3="y"),'Activity (Fuel)'!G39,IF(Expenses!G3="n",'Activity (Fuel)'!G39,""))</f>
        <v/>
      </c>
      <c r="H44" s="278" t="s">
        <v>73</v>
      </c>
      <c r="I44" s="270"/>
      <c r="J44" s="98" t="str">
        <f>IF(AND(Expenses!G3="n",Expenses!H3="n"),"",IF(ISERROR(J45*G44),"",(J45*G44)))</f>
        <v/>
      </c>
    </row>
    <row r="45" spans="2:13" ht="21" customHeight="1" thickBot="1">
      <c r="B45" s="121" t="s">
        <v>76</v>
      </c>
      <c r="G45" s="102">
        <f>IF(G44="",G42,G44+G42)</f>
        <v>295</v>
      </c>
      <c r="H45" s="278" t="s">
        <v>122</v>
      </c>
      <c r="I45" s="270"/>
      <c r="J45" s="179">
        <f>J39/G45</f>
        <v>0.27461016949152539</v>
      </c>
      <c r="M45" s="135"/>
    </row>
    <row r="46" spans="2:13" ht="21" customHeight="1" thickBot="1">
      <c r="D46" s="136"/>
      <c r="E46" s="136"/>
      <c r="G46" s="131"/>
      <c r="H46" s="269" t="s">
        <v>83</v>
      </c>
      <c r="I46" s="270"/>
      <c r="J46" s="178">
        <f>J39/I39</f>
        <v>1.2091044776119402</v>
      </c>
    </row>
    <row r="47" spans="2:13" ht="12.75">
      <c r="D47" s="137"/>
      <c r="E47" s="136"/>
    </row>
    <row r="48" spans="2:13" ht="15" hidden="1" customHeight="1">
      <c r="F48" s="139"/>
      <c r="G48" s="139"/>
      <c r="H48" s="139"/>
      <c r="I48" s="139"/>
    </row>
    <row r="49" spans="6:9" ht="15" hidden="1" customHeight="1">
      <c r="F49" s="139"/>
      <c r="G49" s="139"/>
      <c r="H49" s="139"/>
      <c r="I49" s="139"/>
    </row>
    <row r="50" spans="6:9" ht="15" hidden="1" customHeight="1">
      <c r="F50" s="139"/>
      <c r="G50" s="139"/>
      <c r="H50" s="139"/>
      <c r="I50" s="139"/>
    </row>
    <row r="51" spans="6:9" ht="15" hidden="1" customHeight="1">
      <c r="F51" s="139"/>
      <c r="G51" s="139"/>
      <c r="H51" s="139"/>
      <c r="I51" s="139"/>
    </row>
    <row r="52" spans="6:9" ht="15" hidden="1" customHeight="1">
      <c r="F52" s="139"/>
      <c r="G52" s="139"/>
      <c r="H52" s="139"/>
      <c r="I52" s="139"/>
    </row>
    <row r="53" spans="6:9" ht="15" hidden="1" customHeight="1"/>
    <row r="54" spans="6:9" ht="15" hidden="1" customHeight="1"/>
    <row r="55" spans="6:9" ht="15" hidden="1" customHeight="1"/>
    <row r="56" spans="6:9" ht="15" hidden="1" customHeight="1"/>
    <row r="57" spans="6:9" ht="15" hidden="1" customHeight="1"/>
    <row r="58" spans="6:9" ht="15" hidden="1" customHeight="1"/>
    <row r="59" spans="6:9" ht="15" hidden="1" customHeight="1"/>
    <row r="60" spans="6:9" ht="15" hidden="1" customHeight="1"/>
    <row r="61" spans="6:9" ht="15" hidden="1" customHeight="1"/>
    <row r="62" spans="6:9" ht="15" hidden="1" customHeight="1"/>
    <row r="63" spans="6:9" ht="15" hidden="1" customHeight="1"/>
    <row r="64" spans="6:9" ht="15" hidden="1" customHeight="1"/>
    <row r="65" ht="15" hidden="1" customHeight="1"/>
    <row r="66" ht="15" hidden="1" customHeight="1"/>
    <row r="67" ht="15" hidden="1" customHeight="1"/>
    <row r="68" ht="15" hidden="1" customHeight="1"/>
    <row r="69" ht="15" hidden="1" customHeight="1"/>
    <row r="70" ht="15" hidden="1" customHeight="1"/>
    <row r="71" ht="15" hidden="1" customHeight="1"/>
    <row r="72" ht="15" hidden="1" customHeight="1"/>
    <row r="73" ht="15" hidden="1" customHeight="1"/>
    <row r="74" ht="15" hidden="1" customHeight="1"/>
    <row r="75" ht="15" hidden="1" customHeight="1"/>
    <row r="76" ht="15" hidden="1" customHeight="1"/>
    <row r="77" ht="15" hidden="1" customHeight="1"/>
    <row r="78" ht="15" hidden="1" customHeight="1"/>
    <row r="79" ht="15" hidden="1" customHeight="1"/>
    <row r="80" ht="15" hidden="1" customHeight="1"/>
    <row r="81" ht="15" hidden="1" customHeight="1"/>
    <row r="82" ht="15" hidden="1" customHeight="1"/>
    <row r="83" ht="15" hidden="1" customHeight="1"/>
    <row r="84" ht="15" hidden="1" customHeight="1"/>
    <row r="85" ht="15" hidden="1" customHeight="1"/>
    <row r="86" ht="15" hidden="1" customHeight="1"/>
    <row r="87" ht="15" hidden="1" customHeight="1"/>
    <row r="88" ht="15" hidden="1" customHeight="1"/>
    <row r="89" ht="15" hidden="1" customHeight="1"/>
    <row r="90" ht="15" hidden="1" customHeight="1"/>
    <row r="91" ht="15" hidden="1" customHeight="1"/>
    <row r="92" ht="15" hidden="1" customHeight="1"/>
    <row r="93" ht="15" hidden="1" customHeight="1"/>
    <row r="94" ht="15" hidden="1" customHeight="1"/>
    <row r="95" ht="15" hidden="1" customHeight="1"/>
    <row r="96" ht="15" hidden="1" customHeight="1"/>
    <row r="97" spans="4:8" ht="15" hidden="1" customHeight="1"/>
    <row r="98" spans="4:8" ht="15" hidden="1" customHeight="1">
      <c r="D98" s="127"/>
      <c r="E98" s="127"/>
      <c r="F98" s="127"/>
      <c r="G98" s="127"/>
    </row>
    <row r="99" spans="4:8" ht="15" hidden="1" customHeight="1" thickBot="1"/>
    <row r="100" spans="4:8" ht="15" hidden="1" customHeight="1">
      <c r="D100" s="140" t="s">
        <v>12</v>
      </c>
      <c r="E100" s="141" t="s">
        <v>16</v>
      </c>
      <c r="F100" s="142">
        <v>0.1</v>
      </c>
      <c r="G100" s="121" t="b">
        <f>IF(Expenses!P3&gt;800,IF(Expenses!#REF!="Petrol",IF(AND(Expenses!P3&gt;800,Expenses!P3&lt;=1400),'Activity (Fuel)'!F100,IF(AND(Expenses!P3&gt;1401,Expenses!P3&lt;=2000),'Activity (Fuel)'!F101,IF(AND(Expenses!P3&gt;=2001,Expenses!P3&lt;4000),'Activity (Fuel)'!F102)))))</f>
        <v>0</v>
      </c>
      <c r="H100" s="121" t="s">
        <v>28</v>
      </c>
    </row>
    <row r="101" spans="4:8" ht="15" hidden="1" customHeight="1">
      <c r="D101" s="143" t="s">
        <v>13</v>
      </c>
      <c r="E101" s="144" t="s">
        <v>17</v>
      </c>
      <c r="F101" s="145">
        <v>0.12</v>
      </c>
      <c r="G101" s="121" t="b">
        <f>IF(Expenses!P3&gt;800,IF(Expenses!#REF!="diesel",IF(AND(Expenses!P3&gt;800,Expenses!P3&lt;=2000),'Activity (Fuel)'!F103,IF(AND(Expenses!P3&gt;=2001,Expenses!P3&lt;4000),'Activity (Fuel)'!F104))))</f>
        <v>0</v>
      </c>
      <c r="H101" s="121" t="s">
        <v>29</v>
      </c>
    </row>
    <row r="102" spans="4:8" ht="15" hidden="1" customHeight="1">
      <c r="D102" s="143" t="s">
        <v>14</v>
      </c>
      <c r="E102" s="144" t="s">
        <v>18</v>
      </c>
      <c r="F102" s="145">
        <v>0.14000000000000001</v>
      </c>
    </row>
    <row r="103" spans="4:8" ht="15" hidden="1" customHeight="1">
      <c r="D103" s="143" t="s">
        <v>15</v>
      </c>
      <c r="E103" s="144" t="s">
        <v>19</v>
      </c>
      <c r="F103" s="145">
        <v>0.09</v>
      </c>
    </row>
    <row r="104" spans="4:8" ht="15" hidden="1" customHeight="1" thickBot="1">
      <c r="D104" s="146" t="s">
        <v>15</v>
      </c>
      <c r="E104" s="147" t="s">
        <v>18</v>
      </c>
      <c r="F104" s="148">
        <v>0.12</v>
      </c>
    </row>
    <row r="105" spans="4:8" ht="15" hidden="1" customHeight="1"/>
    <row r="106" spans="4:8" ht="15" hidden="1" customHeight="1">
      <c r="D106" s="121" t="s">
        <v>74</v>
      </c>
      <c r="F106" s="121">
        <v>0.45</v>
      </c>
      <c r="H106" s="121" t="s">
        <v>75</v>
      </c>
    </row>
    <row r="107" spans="4:8" ht="15" hidden="1" customHeight="1">
      <c r="D107" s="135" t="s">
        <v>74</v>
      </c>
      <c r="F107" s="121" t="str">
        <f>Expenses!G3</f>
        <v>Y</v>
      </c>
    </row>
    <row r="108" spans="4:8" ht="15" hidden="1" customHeight="1"/>
  </sheetData>
  <sheetProtection password="C5C8" sheet="1" objects="1" scenarios="1" selectLockedCells="1"/>
  <mergeCells count="51">
    <mergeCell ref="I4:J4"/>
    <mergeCell ref="I5:J5"/>
    <mergeCell ref="B1:I2"/>
    <mergeCell ref="I6:J6"/>
    <mergeCell ref="B6:B7"/>
    <mergeCell ref="C6:F7"/>
    <mergeCell ref="G6:G7"/>
    <mergeCell ref="H6:H7"/>
    <mergeCell ref="C8:F8"/>
    <mergeCell ref="E4:G5"/>
    <mergeCell ref="C12:F12"/>
    <mergeCell ref="C9:F9"/>
    <mergeCell ref="C10:F10"/>
    <mergeCell ref="C11:F11"/>
    <mergeCell ref="C4:D4"/>
    <mergeCell ref="C5:D5"/>
    <mergeCell ref="C13:F13"/>
    <mergeCell ref="C14:F14"/>
    <mergeCell ref="C15:F15"/>
    <mergeCell ref="C16:F16"/>
    <mergeCell ref="C28:F28"/>
    <mergeCell ref="C22:F22"/>
    <mergeCell ref="C23:F23"/>
    <mergeCell ref="C26:F26"/>
    <mergeCell ref="C25:F25"/>
    <mergeCell ref="C27:F27"/>
    <mergeCell ref="C24:F24"/>
    <mergeCell ref="C17:F17"/>
    <mergeCell ref="C18:F18"/>
    <mergeCell ref="C19:F19"/>
    <mergeCell ref="C21:F21"/>
    <mergeCell ref="C20:F20"/>
    <mergeCell ref="C37:F37"/>
    <mergeCell ref="C29:F29"/>
    <mergeCell ref="C30:F30"/>
    <mergeCell ref="C31:F31"/>
    <mergeCell ref="C32:F32"/>
    <mergeCell ref="C36:F36"/>
    <mergeCell ref="C35:F35"/>
    <mergeCell ref="C34:F34"/>
    <mergeCell ref="C33:F33"/>
    <mergeCell ref="H42:I42"/>
    <mergeCell ref="H41:I41"/>
    <mergeCell ref="H46:I46"/>
    <mergeCell ref="C38:F38"/>
    <mergeCell ref="B41:F41"/>
    <mergeCell ref="B42:F42"/>
    <mergeCell ref="B43:F43"/>
    <mergeCell ref="H45:I45"/>
    <mergeCell ref="H44:I44"/>
    <mergeCell ref="H43:I43"/>
  </mergeCells>
  <phoneticPr fontId="0" type="noConversion"/>
  <dataValidations count="3">
    <dataValidation type="date" allowBlank="1" showInputMessage="1" showErrorMessage="1" errorTitle="Error" error="Please enter date in the following format:&#10;&#10;dd/mm/yy&#10;" sqref="B8:B38">
      <formula1>42005</formula1>
      <formula2>401769</formula2>
    </dataValidation>
    <dataValidation type="custom" showInputMessage="1" showErrorMessage="1" errorTitle="Company Car" error="You only need to fill this in if you have a company car." sqref="J41">
      <formula1>F107="n"</formula1>
    </dataValidation>
    <dataValidation type="custom" allowBlank="1" showInputMessage="1" showErrorMessage="1" errorTitle="Company Car" error="You only need to fill this in if you have a company car." sqref="J42">
      <formula1>F107="n"</formula1>
    </dataValidation>
  </dataValidations>
  <printOptions horizontalCentered="1"/>
  <pageMargins left="0.43307086614173229" right="0.23622047244094491" top="0.98425196850393704" bottom="1.2204724409448819" header="0.51181102362204722" footer="0.51181102362204722"/>
  <pageSetup paperSize="9" scale="86" orientation="portrait" horizontalDpi="4294967292" verticalDpi="300" r:id="rId1"/>
  <headerFooter alignWithMargins="0"/>
</worksheet>
</file>

<file path=xl/worksheets/sheet3.xml><?xml version="1.0" encoding="utf-8"?>
<worksheet xmlns="http://schemas.openxmlformats.org/spreadsheetml/2006/main" xmlns:r="http://schemas.openxmlformats.org/officeDocument/2006/relationships">
  <sheetPr codeName="Sheet3">
    <tabColor rgb="FFFFFF00"/>
    <pageSetUpPr fitToPage="1"/>
  </sheetPr>
  <dimension ref="B1:L42"/>
  <sheetViews>
    <sheetView showZeros="0" topLeftCell="A10" zoomScale="75" zoomScaleNormal="92" zoomScaleSheetLayoutView="90" workbookViewId="0">
      <selection activeCell="G29" sqref="G29"/>
    </sheetView>
  </sheetViews>
  <sheetFormatPr defaultRowHeight="12.75"/>
  <cols>
    <col min="1" max="1" width="2.85546875" style="51" customWidth="1"/>
    <col min="2" max="2" width="13" style="51" customWidth="1"/>
    <col min="3" max="3" width="58.85546875" style="51" customWidth="1"/>
    <col min="4" max="9" width="15.140625" style="51" customWidth="1"/>
    <col min="10" max="10" width="3.85546875" style="51" customWidth="1"/>
    <col min="11" max="11" width="12.7109375" style="51" customWidth="1"/>
    <col min="12" max="16384" width="9.140625" style="51"/>
  </cols>
  <sheetData>
    <row r="1" spans="2:12" ht="20.25">
      <c r="B1" s="314" t="s">
        <v>152</v>
      </c>
      <c r="C1" s="314"/>
      <c r="D1" s="314"/>
      <c r="E1" s="314"/>
      <c r="F1" s="314"/>
      <c r="G1" s="314"/>
      <c r="H1" s="315"/>
      <c r="I1" s="315"/>
    </row>
    <row r="2" spans="2:12" ht="13.5" thickBot="1">
      <c r="B2" s="52"/>
      <c r="C2" s="52"/>
      <c r="D2" s="52"/>
      <c r="E2" s="52"/>
      <c r="F2" s="52"/>
      <c r="H2" s="315"/>
      <c r="I2" s="315"/>
    </row>
    <row r="3" spans="2:12" ht="21.75" customHeight="1">
      <c r="B3" s="318" t="s">
        <v>1</v>
      </c>
      <c r="C3" s="316" t="str">
        <f>+Expenses!A3</f>
        <v>NAME1</v>
      </c>
      <c r="F3" s="320" t="s">
        <v>9</v>
      </c>
      <c r="G3" s="321"/>
      <c r="H3" s="322"/>
    </row>
    <row r="4" spans="2:12" ht="21.75" customHeight="1" thickBot="1">
      <c r="B4" s="319"/>
      <c r="C4" s="317"/>
      <c r="F4" s="53" t="s">
        <v>10</v>
      </c>
      <c r="G4" s="323">
        <f>+Expenses!N3</f>
        <v>42125</v>
      </c>
      <c r="H4" s="324"/>
    </row>
    <row r="5" spans="2:12" ht="21.75" customHeight="1" thickBot="1">
      <c r="F5" s="54" t="s">
        <v>11</v>
      </c>
      <c r="G5" s="295">
        <f>+Expenses!N4</f>
        <v>42155</v>
      </c>
      <c r="H5" s="311"/>
    </row>
    <row r="6" spans="2:12" ht="30" customHeight="1" thickBot="1">
      <c r="B6" s="55" t="s">
        <v>117</v>
      </c>
      <c r="C6" s="56" t="str">
        <f>Expenses!D3</f>
        <v>LAXMICO</v>
      </c>
      <c r="D6" s="57"/>
      <c r="F6" s="58"/>
    </row>
    <row r="8" spans="2:12" s="60" customFormat="1" ht="25.5">
      <c r="B8" s="325" t="s">
        <v>52</v>
      </c>
      <c r="C8" s="326"/>
      <c r="D8" s="59" t="s">
        <v>2</v>
      </c>
      <c r="E8" s="59" t="s">
        <v>7</v>
      </c>
      <c r="F8" s="59" t="s">
        <v>53</v>
      </c>
      <c r="G8" s="59" t="s">
        <v>55</v>
      </c>
      <c r="H8" s="59" t="s">
        <v>56</v>
      </c>
      <c r="I8" s="59" t="s">
        <v>57</v>
      </c>
    </row>
    <row r="9" spans="2:12" ht="21.75" customHeight="1">
      <c r="B9" s="327" t="s">
        <v>168</v>
      </c>
      <c r="C9" s="313"/>
      <c r="D9" s="25">
        <v>42135</v>
      </c>
      <c r="E9" s="26" t="s">
        <v>169</v>
      </c>
      <c r="F9" s="29" t="s">
        <v>114</v>
      </c>
      <c r="G9" s="30">
        <v>2</v>
      </c>
      <c r="H9" s="27">
        <v>22.5</v>
      </c>
      <c r="I9" s="61">
        <f>IF(G9=0,0,H9/G9)</f>
        <v>11.25</v>
      </c>
      <c r="K9" s="62"/>
      <c r="L9" s="63"/>
    </row>
    <row r="10" spans="2:12" ht="21.75" customHeight="1">
      <c r="B10" s="327" t="s">
        <v>170</v>
      </c>
      <c r="C10" s="313"/>
      <c r="D10" s="25">
        <v>42143</v>
      </c>
      <c r="E10" s="26" t="s">
        <v>171</v>
      </c>
      <c r="F10" s="29" t="s">
        <v>98</v>
      </c>
      <c r="G10" s="30">
        <v>6</v>
      </c>
      <c r="H10" s="27">
        <v>89</v>
      </c>
      <c r="I10" s="61">
        <f t="shared" ref="I10:I32" si="0">IF(G10=0,0,H10/G10)</f>
        <v>14.833333333333334</v>
      </c>
      <c r="K10" s="63"/>
      <c r="L10" s="63"/>
    </row>
    <row r="11" spans="2:12" ht="21.75" customHeight="1">
      <c r="B11" s="312"/>
      <c r="C11" s="313"/>
      <c r="D11" s="25"/>
      <c r="E11" s="25"/>
      <c r="F11" s="29"/>
      <c r="G11" s="30"/>
      <c r="H11" s="27"/>
      <c r="I11" s="61">
        <f t="shared" si="0"/>
        <v>0</v>
      </c>
      <c r="K11" s="63"/>
      <c r="L11" s="63"/>
    </row>
    <row r="12" spans="2:12" ht="21.75" customHeight="1">
      <c r="B12" s="312"/>
      <c r="C12" s="313"/>
      <c r="D12" s="25"/>
      <c r="E12" s="26"/>
      <c r="F12" s="29"/>
      <c r="G12" s="30"/>
      <c r="H12" s="27"/>
      <c r="I12" s="61">
        <f t="shared" si="0"/>
        <v>0</v>
      </c>
      <c r="K12" s="63"/>
      <c r="L12" s="63"/>
    </row>
    <row r="13" spans="2:12" ht="21.75" customHeight="1">
      <c r="B13" s="312"/>
      <c r="C13" s="313"/>
      <c r="D13" s="25"/>
      <c r="E13" s="26"/>
      <c r="F13" s="29"/>
      <c r="G13" s="30">
        <v>0</v>
      </c>
      <c r="H13" s="27"/>
      <c r="I13" s="61">
        <f t="shared" si="0"/>
        <v>0</v>
      </c>
      <c r="K13" s="63"/>
      <c r="L13" s="63"/>
    </row>
    <row r="14" spans="2:12" ht="21.75" customHeight="1">
      <c r="B14" s="312"/>
      <c r="C14" s="313"/>
      <c r="D14" s="25"/>
      <c r="E14" s="26"/>
      <c r="F14" s="29"/>
      <c r="G14" s="30"/>
      <c r="H14" s="27"/>
      <c r="I14" s="61">
        <f t="shared" si="0"/>
        <v>0</v>
      </c>
      <c r="K14" s="63"/>
      <c r="L14" s="63"/>
    </row>
    <row r="15" spans="2:12" ht="21.75" customHeight="1">
      <c r="B15" s="312"/>
      <c r="C15" s="313"/>
      <c r="D15" s="25"/>
      <c r="E15" s="26"/>
      <c r="F15" s="29"/>
      <c r="G15" s="30"/>
      <c r="H15" s="27"/>
      <c r="I15" s="61">
        <f t="shared" si="0"/>
        <v>0</v>
      </c>
      <c r="K15" s="63"/>
      <c r="L15" s="63"/>
    </row>
    <row r="16" spans="2:12" ht="21.75" customHeight="1">
      <c r="B16" s="312"/>
      <c r="C16" s="313"/>
      <c r="D16" s="25"/>
      <c r="E16" s="26"/>
      <c r="F16" s="29"/>
      <c r="G16" s="30"/>
      <c r="H16" s="27"/>
      <c r="I16" s="61">
        <f t="shared" si="0"/>
        <v>0</v>
      </c>
      <c r="K16" s="63"/>
      <c r="L16" s="63"/>
    </row>
    <row r="17" spans="2:12" ht="21.75" customHeight="1">
      <c r="B17" s="312"/>
      <c r="C17" s="313"/>
      <c r="D17" s="25"/>
      <c r="E17" s="26"/>
      <c r="F17" s="29"/>
      <c r="G17" s="30"/>
      <c r="H17" s="27"/>
      <c r="I17" s="61">
        <f t="shared" si="0"/>
        <v>0</v>
      </c>
      <c r="K17" s="63"/>
      <c r="L17" s="63"/>
    </row>
    <row r="18" spans="2:12" ht="21.75" customHeight="1">
      <c r="B18" s="312"/>
      <c r="C18" s="313"/>
      <c r="D18" s="25"/>
      <c r="E18" s="26"/>
      <c r="F18" s="29"/>
      <c r="G18" s="30"/>
      <c r="H18" s="27"/>
      <c r="I18" s="61">
        <f t="shared" si="0"/>
        <v>0</v>
      </c>
      <c r="K18" s="63"/>
      <c r="L18" s="63"/>
    </row>
    <row r="19" spans="2:12" ht="21.75" customHeight="1">
      <c r="B19" s="312"/>
      <c r="C19" s="313"/>
      <c r="D19" s="25"/>
      <c r="E19" s="26"/>
      <c r="F19" s="29"/>
      <c r="G19" s="30"/>
      <c r="H19" s="27"/>
      <c r="I19" s="61">
        <f t="shared" si="0"/>
        <v>0</v>
      </c>
      <c r="K19" s="63"/>
      <c r="L19" s="63"/>
    </row>
    <row r="20" spans="2:12" ht="21.75" customHeight="1">
      <c r="B20" s="312"/>
      <c r="C20" s="313"/>
      <c r="D20" s="25"/>
      <c r="E20" s="26"/>
      <c r="F20" s="29"/>
      <c r="G20" s="30"/>
      <c r="H20" s="27"/>
      <c r="I20" s="61">
        <f t="shared" si="0"/>
        <v>0</v>
      </c>
      <c r="K20" s="63"/>
      <c r="L20" s="63"/>
    </row>
    <row r="21" spans="2:12" ht="21.75" customHeight="1">
      <c r="B21" s="312"/>
      <c r="C21" s="313"/>
      <c r="D21" s="25"/>
      <c r="E21" s="26"/>
      <c r="F21" s="29"/>
      <c r="G21" s="30"/>
      <c r="H21" s="27"/>
      <c r="I21" s="61">
        <f t="shared" si="0"/>
        <v>0</v>
      </c>
      <c r="K21" s="63"/>
      <c r="L21" s="63"/>
    </row>
    <row r="22" spans="2:12" ht="21.75" customHeight="1">
      <c r="B22" s="312"/>
      <c r="C22" s="313"/>
      <c r="D22" s="25"/>
      <c r="E22" s="26"/>
      <c r="F22" s="29"/>
      <c r="G22" s="30"/>
      <c r="H22" s="27"/>
      <c r="I22" s="61">
        <f t="shared" si="0"/>
        <v>0</v>
      </c>
      <c r="K22" s="63"/>
      <c r="L22" s="63"/>
    </row>
    <row r="23" spans="2:12" ht="21.75" customHeight="1">
      <c r="B23" s="312"/>
      <c r="C23" s="313"/>
      <c r="D23" s="25"/>
      <c r="E23" s="26"/>
      <c r="F23" s="29"/>
      <c r="G23" s="30"/>
      <c r="H23" s="27"/>
      <c r="I23" s="61">
        <f t="shared" si="0"/>
        <v>0</v>
      </c>
      <c r="K23" s="63"/>
      <c r="L23" s="63"/>
    </row>
    <row r="24" spans="2:12" ht="21.75" customHeight="1">
      <c r="B24" s="312"/>
      <c r="C24" s="313"/>
      <c r="D24" s="25"/>
      <c r="E24" s="26"/>
      <c r="F24" s="29"/>
      <c r="G24" s="30"/>
      <c r="H24" s="27"/>
      <c r="I24" s="61">
        <f t="shared" si="0"/>
        <v>0</v>
      </c>
      <c r="K24" s="63"/>
      <c r="L24" s="63"/>
    </row>
    <row r="25" spans="2:12" ht="21.75" customHeight="1">
      <c r="B25" s="312"/>
      <c r="C25" s="313"/>
      <c r="D25" s="25"/>
      <c r="E25" s="26"/>
      <c r="F25" s="29"/>
      <c r="G25" s="30"/>
      <c r="H25" s="27"/>
      <c r="I25" s="61">
        <f t="shared" si="0"/>
        <v>0</v>
      </c>
      <c r="K25" s="63"/>
      <c r="L25" s="63"/>
    </row>
    <row r="26" spans="2:12" ht="21.75" customHeight="1">
      <c r="B26" s="312"/>
      <c r="C26" s="313"/>
      <c r="D26" s="25"/>
      <c r="E26" s="26"/>
      <c r="F26" s="29"/>
      <c r="G26" s="30"/>
      <c r="H26" s="27"/>
      <c r="I26" s="61">
        <f t="shared" si="0"/>
        <v>0</v>
      </c>
      <c r="K26" s="63"/>
      <c r="L26" s="63"/>
    </row>
    <row r="27" spans="2:12" ht="21.75" customHeight="1">
      <c r="B27" s="312"/>
      <c r="C27" s="313"/>
      <c r="D27" s="25"/>
      <c r="E27" s="26"/>
      <c r="F27" s="29"/>
      <c r="G27" s="30"/>
      <c r="H27" s="27"/>
      <c r="I27" s="61">
        <f t="shared" si="0"/>
        <v>0</v>
      </c>
      <c r="K27" s="63"/>
      <c r="L27" s="63"/>
    </row>
    <row r="28" spans="2:12" ht="21.75" customHeight="1">
      <c r="B28" s="312"/>
      <c r="C28" s="313"/>
      <c r="D28" s="25"/>
      <c r="E28" s="26"/>
      <c r="F28" s="29"/>
      <c r="G28" s="30"/>
      <c r="H28" s="27"/>
      <c r="I28" s="61">
        <f t="shared" si="0"/>
        <v>0</v>
      </c>
      <c r="K28" s="63"/>
      <c r="L28" s="63"/>
    </row>
    <row r="29" spans="2:12" ht="21.75" customHeight="1">
      <c r="B29" s="312"/>
      <c r="C29" s="313"/>
      <c r="D29" s="25"/>
      <c r="E29" s="26"/>
      <c r="F29" s="29"/>
      <c r="G29" s="30"/>
      <c r="H29" s="27"/>
      <c r="I29" s="61">
        <f t="shared" si="0"/>
        <v>0</v>
      </c>
      <c r="K29" s="63"/>
      <c r="L29" s="63"/>
    </row>
    <row r="30" spans="2:12" ht="21.75" customHeight="1">
      <c r="B30" s="312"/>
      <c r="C30" s="313"/>
      <c r="D30" s="25"/>
      <c r="E30" s="26"/>
      <c r="F30" s="29"/>
      <c r="G30" s="30"/>
      <c r="H30" s="27"/>
      <c r="I30" s="61">
        <f t="shared" si="0"/>
        <v>0</v>
      </c>
      <c r="K30" s="63"/>
      <c r="L30" s="63"/>
    </row>
    <row r="31" spans="2:12" ht="21.75" customHeight="1" thickBot="1">
      <c r="B31" s="312"/>
      <c r="C31" s="313"/>
      <c r="D31" s="25"/>
      <c r="E31" s="26"/>
      <c r="F31" s="29"/>
      <c r="G31" s="31"/>
      <c r="H31" s="28"/>
      <c r="I31" s="64">
        <f t="shared" si="0"/>
        <v>0</v>
      </c>
      <c r="K31" s="63"/>
      <c r="L31" s="63"/>
    </row>
    <row r="32" spans="2:12" ht="31.5" customHeight="1" thickBot="1">
      <c r="B32" s="151" t="s">
        <v>54</v>
      </c>
      <c r="D32" s="65"/>
      <c r="E32" s="65"/>
      <c r="F32" s="66" t="s">
        <v>3</v>
      </c>
      <c r="G32" s="67">
        <f>SUM(G9:G31)</f>
        <v>8</v>
      </c>
      <c r="H32" s="68">
        <f>SUM(H9:H31)</f>
        <v>111.5</v>
      </c>
      <c r="I32" s="68">
        <f t="shared" si="0"/>
        <v>13.9375</v>
      </c>
    </row>
    <row r="33" spans="2:9">
      <c r="B33" s="69" t="s">
        <v>97</v>
      </c>
      <c r="C33" s="69"/>
      <c r="D33" s="69" t="s">
        <v>114</v>
      </c>
      <c r="E33" s="69" t="s">
        <v>98</v>
      </c>
      <c r="F33" s="69" t="s">
        <v>115</v>
      </c>
      <c r="G33" s="69" t="s">
        <v>99</v>
      </c>
    </row>
    <row r="36" spans="2:9">
      <c r="B36" s="52"/>
      <c r="C36" s="52"/>
      <c r="D36" s="52"/>
      <c r="E36" s="52"/>
      <c r="F36" s="52"/>
      <c r="G36" s="52"/>
      <c r="H36" s="52"/>
      <c r="I36" s="52"/>
    </row>
    <row r="37" spans="2:9">
      <c r="B37" s="70"/>
      <c r="C37" s="70"/>
      <c r="D37" s="52"/>
      <c r="E37" s="52"/>
      <c r="F37" s="52"/>
      <c r="G37" s="52"/>
      <c r="H37" s="52"/>
      <c r="I37" s="52"/>
    </row>
    <row r="38" spans="2:9">
      <c r="B38" s="52"/>
      <c r="C38" s="52"/>
    </row>
    <row r="39" spans="2:9">
      <c r="B39" s="52"/>
      <c r="C39" s="52"/>
    </row>
    <row r="40" spans="2:9">
      <c r="B40" s="52"/>
      <c r="C40" s="52"/>
    </row>
    <row r="41" spans="2:9">
      <c r="B41" s="52"/>
      <c r="C41" s="52"/>
    </row>
    <row r="42" spans="2:9">
      <c r="B42" s="52"/>
      <c r="C42" s="52"/>
    </row>
  </sheetData>
  <sheetProtection password="C5C8" sheet="1" objects="1" scenarios="1" selectLockedCells="1"/>
  <mergeCells count="31">
    <mergeCell ref="B31:C31"/>
    <mergeCell ref="B24:C24"/>
    <mergeCell ref="B25:C25"/>
    <mergeCell ref="B26:C26"/>
    <mergeCell ref="B27:C27"/>
    <mergeCell ref="B22:C22"/>
    <mergeCell ref="B23:C23"/>
    <mergeCell ref="B29:C29"/>
    <mergeCell ref="B30:C30"/>
    <mergeCell ref="B20:C20"/>
    <mergeCell ref="B17:C17"/>
    <mergeCell ref="B12:C12"/>
    <mergeCell ref="B13:C13"/>
    <mergeCell ref="B14:C14"/>
    <mergeCell ref="B15:C15"/>
    <mergeCell ref="G5:H5"/>
    <mergeCell ref="B28:C28"/>
    <mergeCell ref="B19:C19"/>
    <mergeCell ref="B21:C21"/>
    <mergeCell ref="B1:G1"/>
    <mergeCell ref="H1:I2"/>
    <mergeCell ref="C3:C4"/>
    <mergeCell ref="B3:B4"/>
    <mergeCell ref="F3:H3"/>
    <mergeCell ref="G4:H4"/>
    <mergeCell ref="B8:C8"/>
    <mergeCell ref="B9:C9"/>
    <mergeCell ref="B10:C10"/>
    <mergeCell ref="B11:C11"/>
    <mergeCell ref="B18:C18"/>
    <mergeCell ref="B16:C16"/>
  </mergeCells>
  <phoneticPr fontId="0" type="noConversion"/>
  <dataValidations count="4">
    <dataValidation type="custom" allowBlank="1" showInputMessage="1" showErrorMessage="1" errorTitle="Error" error="Please start the receipt with A followed by the receipt no." sqref="E9:E10 E12:E31">
      <formula1>LEFT(E9:E31)="a"</formula1>
    </dataValidation>
    <dataValidation type="custom" allowBlank="1" showInputMessage="1" showErrorMessage="1" errorTitle="Error" error="Please fill in the number of customers." sqref="H9:H31">
      <formula1>(G9:G31)&gt;0</formula1>
    </dataValidation>
    <dataValidation type="list" allowBlank="1" showDropDown="1" showInputMessage="1" showErrorMessage="1" errorTitle="Error: Please enter" error="B - Breakfast&#10;L - Lunch&#10;D - Dinner&#10;E - Exhibition&#10;S - Sponsorship" sqref="F9:F31">
      <formula1>$B$33:$G$33</formula1>
    </dataValidation>
    <dataValidation type="whole" showInputMessage="1" showErrorMessage="1" errorTitle="Error" error="You have not entered the number of customers correctly." sqref="G9:G31">
      <formula1>1</formula1>
      <formula2>1000</formula2>
    </dataValidation>
  </dataValidations>
  <printOptions horizontalCentered="1"/>
  <pageMargins left="0.55118110236220474" right="0.35433070866141736" top="0.39370078740157483" bottom="0.39370078740157483" header="0.51181102362204722" footer="0.51181102362204722"/>
  <pageSetup paperSize="9" scale="76" orientation="landscape" verticalDpi="525" r:id="rId1"/>
  <headerFooter alignWithMargins="0"/>
  <legacyDrawing r:id="rId2"/>
</worksheet>
</file>

<file path=xl/worksheets/sheet4.xml><?xml version="1.0" encoding="utf-8"?>
<worksheet xmlns="http://schemas.openxmlformats.org/spreadsheetml/2006/main" xmlns:r="http://schemas.openxmlformats.org/officeDocument/2006/relationships">
  <sheetPr enableFormatConditionsCalculation="0">
    <tabColor indexed="35"/>
    <pageSetUpPr fitToPage="1"/>
  </sheetPr>
  <dimension ref="B2:D134"/>
  <sheetViews>
    <sheetView zoomScale="120" zoomScaleNormal="120" zoomScaleSheetLayoutView="100" workbookViewId="0">
      <selection activeCell="D54" sqref="D54"/>
    </sheetView>
  </sheetViews>
  <sheetFormatPr defaultRowHeight="12.75"/>
  <cols>
    <col min="1" max="1" width="2.140625" style="1" customWidth="1"/>
    <col min="2" max="2" width="21.42578125" style="104" customWidth="1"/>
    <col min="3" max="3" width="72.140625" style="105" customWidth="1"/>
    <col min="4" max="16384" width="9.140625" style="1"/>
  </cols>
  <sheetData>
    <row r="2" spans="2:3" s="4" customFormat="1" ht="20.25">
      <c r="B2" s="328" t="s">
        <v>23</v>
      </c>
      <c r="C2" s="329"/>
    </row>
    <row r="4" spans="2:3">
      <c r="B4" s="330" t="s">
        <v>40</v>
      </c>
      <c r="C4" s="331"/>
    </row>
    <row r="6" spans="2:3" ht="13.5" thickBot="1"/>
    <row r="7" spans="2:3" ht="64.5" thickBot="1">
      <c r="B7" s="12"/>
      <c r="C7" s="3" t="s">
        <v>58</v>
      </c>
    </row>
    <row r="8" spans="2:3" ht="13.5" thickBot="1">
      <c r="C8" s="6"/>
    </row>
    <row r="9" spans="2:3" ht="26.25" thickBot="1">
      <c r="C9" s="5" t="s">
        <v>33</v>
      </c>
    </row>
    <row r="10" spans="2:3">
      <c r="C10" s="6"/>
    </row>
    <row r="11" spans="2:3">
      <c r="C11" s="6"/>
    </row>
    <row r="13" spans="2:3" ht="20.25">
      <c r="B13" s="328" t="s">
        <v>30</v>
      </c>
      <c r="C13" s="332"/>
    </row>
    <row r="14" spans="2:3" ht="20.25">
      <c r="B14" s="92"/>
      <c r="C14" s="8"/>
    </row>
    <row r="15" spans="2:3" ht="20.25">
      <c r="B15" s="92"/>
      <c r="C15" s="9" t="s">
        <v>44</v>
      </c>
    </row>
    <row r="16" spans="2:3" ht="20.25">
      <c r="B16" s="92"/>
      <c r="C16" s="8"/>
    </row>
    <row r="17" spans="2:3" ht="13.5" thickBot="1">
      <c r="C17" s="2" t="s">
        <v>31</v>
      </c>
    </row>
    <row r="18" spans="2:3" ht="26.25" thickBot="1">
      <c r="C18" s="106" t="s">
        <v>32</v>
      </c>
    </row>
    <row r="19" spans="2:3">
      <c r="C19" s="2"/>
    </row>
    <row r="20" spans="2:3">
      <c r="C20" s="2" t="s">
        <v>78</v>
      </c>
    </row>
    <row r="21" spans="2:3">
      <c r="C21" s="2"/>
    </row>
    <row r="22" spans="2:3">
      <c r="B22" s="104" t="s">
        <v>24</v>
      </c>
      <c r="C22" s="105" t="s">
        <v>147</v>
      </c>
    </row>
    <row r="24" spans="2:3">
      <c r="B24" s="159" t="s">
        <v>149</v>
      </c>
      <c r="C24" s="160" t="s">
        <v>162</v>
      </c>
    </row>
    <row r="25" spans="2:3">
      <c r="B25" s="159"/>
      <c r="C25" s="160"/>
    </row>
    <row r="26" spans="2:3">
      <c r="B26" s="104" t="s">
        <v>74</v>
      </c>
      <c r="C26" s="333" t="s">
        <v>160</v>
      </c>
    </row>
    <row r="27" spans="2:3">
      <c r="C27" s="333"/>
    </row>
    <row r="29" spans="2:3" ht="38.25">
      <c r="B29" s="104" t="s">
        <v>124</v>
      </c>
      <c r="C29" s="160" t="s">
        <v>161</v>
      </c>
    </row>
    <row r="31" spans="2:3">
      <c r="B31" s="104" t="s">
        <v>89</v>
      </c>
      <c r="C31" s="105" t="s">
        <v>126</v>
      </c>
    </row>
    <row r="33" spans="2:3" ht="38.25">
      <c r="B33" s="104" t="s">
        <v>26</v>
      </c>
      <c r="C33" s="105" t="s">
        <v>79</v>
      </c>
    </row>
    <row r="34" spans="2:3">
      <c r="B34" s="12"/>
    </row>
    <row r="35" spans="2:3" ht="38.25">
      <c r="B35" s="104" t="s">
        <v>27</v>
      </c>
      <c r="C35" s="162" t="s">
        <v>172</v>
      </c>
    </row>
    <row r="36" spans="2:3" ht="25.5">
      <c r="C36" s="176" t="s">
        <v>173</v>
      </c>
    </row>
    <row r="38" spans="2:3" ht="13.5" thickBot="1">
      <c r="C38" s="2" t="s">
        <v>127</v>
      </c>
    </row>
    <row r="39" spans="2:3" ht="39" thickBot="1">
      <c r="C39" s="106" t="s">
        <v>133</v>
      </c>
    </row>
    <row r="40" spans="2:3" ht="13.5" thickBot="1"/>
    <row r="41" spans="2:3" ht="26.25" thickBot="1">
      <c r="B41" s="104" t="s">
        <v>34</v>
      </c>
      <c r="C41" s="106" t="s">
        <v>134</v>
      </c>
    </row>
    <row r="43" spans="2:3" ht="13.5" thickBot="1"/>
    <row r="44" spans="2:3" ht="26.25" thickBot="1">
      <c r="B44" s="104" t="s">
        <v>20</v>
      </c>
      <c r="C44" s="106" t="s">
        <v>177</v>
      </c>
    </row>
    <row r="45" spans="2:3" ht="13.5" thickBot="1">
      <c r="B45" s="107"/>
      <c r="C45" s="108"/>
    </row>
    <row r="46" spans="2:3">
      <c r="C46" s="334" t="s">
        <v>85</v>
      </c>
    </row>
    <row r="47" spans="2:3" ht="13.5" thickBot="1">
      <c r="C47" s="337"/>
    </row>
    <row r="48" spans="2:3" ht="13.5" thickBot="1"/>
    <row r="49" spans="2:3" s="7" customFormat="1">
      <c r="B49" s="330" t="s">
        <v>86</v>
      </c>
      <c r="C49" s="334" t="s">
        <v>179</v>
      </c>
    </row>
    <row r="50" spans="2:3" ht="13.5" thickBot="1">
      <c r="B50" s="330"/>
      <c r="C50" s="337"/>
    </row>
    <row r="51" spans="2:3" ht="13.5" thickBot="1"/>
    <row r="52" spans="2:3" ht="39" thickBot="1">
      <c r="B52" s="104" t="s">
        <v>2</v>
      </c>
      <c r="C52" s="109" t="s">
        <v>139</v>
      </c>
    </row>
    <row r="54" spans="2:3" ht="38.25">
      <c r="B54" s="104" t="s">
        <v>6</v>
      </c>
      <c r="C54" s="105" t="s">
        <v>35</v>
      </c>
    </row>
    <row r="55" spans="2:3" ht="13.5" thickBot="1"/>
    <row r="56" spans="2:3">
      <c r="C56" s="110" t="s">
        <v>36</v>
      </c>
    </row>
    <row r="57" spans="2:3">
      <c r="C57" s="111" t="s">
        <v>37</v>
      </c>
    </row>
    <row r="58" spans="2:3">
      <c r="C58" s="111" t="s">
        <v>38</v>
      </c>
    </row>
    <row r="59" spans="2:3" ht="13.5" thickBot="1">
      <c r="C59" s="112"/>
    </row>
    <row r="60" spans="2:3" ht="13.5" thickBot="1"/>
    <row r="61" spans="2:3">
      <c r="B61" s="104" t="s">
        <v>8</v>
      </c>
      <c r="C61" s="334" t="s">
        <v>128</v>
      </c>
    </row>
    <row r="62" spans="2:3" ht="13.5" thickBot="1">
      <c r="C62" s="335"/>
    </row>
    <row r="63" spans="2:3" ht="13.5" thickBot="1">
      <c r="C63" s="113"/>
    </row>
    <row r="64" spans="2:3" ht="26.25" thickBot="1">
      <c r="C64" s="109" t="s">
        <v>39</v>
      </c>
    </row>
    <row r="65" spans="2:3" ht="13.5" thickBot="1">
      <c r="C65" s="113"/>
    </row>
    <row r="66" spans="2:3">
      <c r="B66" s="104" t="s">
        <v>80</v>
      </c>
      <c r="C66" s="334" t="s">
        <v>135</v>
      </c>
    </row>
    <row r="67" spans="2:3" ht="29.25" customHeight="1" thickBot="1">
      <c r="C67" s="335"/>
    </row>
    <row r="68" spans="2:3" ht="13.5" thickBot="1"/>
    <row r="69" spans="2:3">
      <c r="C69" s="334" t="s">
        <v>142</v>
      </c>
    </row>
    <row r="70" spans="2:3" ht="29.25" customHeight="1" thickBot="1">
      <c r="C70" s="335"/>
    </row>
    <row r="71" spans="2:3" ht="13.5" thickBot="1"/>
    <row r="72" spans="2:3" ht="26.25" thickBot="1">
      <c r="B72" s="104" t="s">
        <v>46</v>
      </c>
      <c r="C72" s="109" t="s">
        <v>47</v>
      </c>
    </row>
    <row r="74" spans="2:3" ht="13.5" thickBot="1"/>
    <row r="75" spans="2:3" ht="51.75" thickBot="1">
      <c r="B75" s="336" t="s">
        <v>129</v>
      </c>
      <c r="C75" s="106" t="s">
        <v>144</v>
      </c>
    </row>
    <row r="76" spans="2:3">
      <c r="B76" s="336"/>
    </row>
    <row r="77" spans="2:3">
      <c r="C77" s="2" t="s">
        <v>31</v>
      </c>
    </row>
    <row r="78" spans="2:3" ht="13.5" thickBot="1"/>
    <row r="79" spans="2:3" ht="39" thickBot="1">
      <c r="B79" s="104" t="s">
        <v>130</v>
      </c>
      <c r="C79" s="106" t="s">
        <v>145</v>
      </c>
    </row>
    <row r="80" spans="2:3" ht="13.5" thickBot="1"/>
    <row r="81" spans="2:3" ht="13.5" thickBot="1">
      <c r="C81" s="106" t="s">
        <v>131</v>
      </c>
    </row>
    <row r="82" spans="2:3">
      <c r="C82" s="108"/>
    </row>
    <row r="83" spans="2:3" ht="36">
      <c r="C83" s="10" t="s">
        <v>41</v>
      </c>
    </row>
    <row r="85" spans="2:3" ht="51">
      <c r="B85" s="104" t="s">
        <v>42</v>
      </c>
      <c r="C85" s="108" t="s">
        <v>136</v>
      </c>
    </row>
    <row r="86" spans="2:3" ht="13.5" thickBot="1"/>
    <row r="87" spans="2:3" ht="26.25" thickBot="1">
      <c r="C87" s="109" t="s">
        <v>143</v>
      </c>
    </row>
    <row r="88" spans="2:3">
      <c r="C88" s="104"/>
    </row>
    <row r="89" spans="2:3" ht="25.5">
      <c r="B89" s="104" t="s">
        <v>43</v>
      </c>
      <c r="C89" s="105" t="s">
        <v>87</v>
      </c>
    </row>
    <row r="90" spans="2:3" ht="38.25">
      <c r="C90" s="105" t="s">
        <v>146</v>
      </c>
    </row>
    <row r="91" spans="2:3" ht="13.5" thickBot="1"/>
    <row r="92" spans="2:3" ht="26.25" thickBot="1">
      <c r="C92" s="109" t="s">
        <v>137</v>
      </c>
    </row>
    <row r="93" spans="2:3" ht="13.5" thickBot="1"/>
    <row r="94" spans="2:3" ht="39" thickBot="1">
      <c r="B94" s="104" t="s">
        <v>48</v>
      </c>
      <c r="C94" s="109" t="s">
        <v>51</v>
      </c>
    </row>
    <row r="98" spans="2:3" ht="18">
      <c r="C98" s="84" t="s">
        <v>159</v>
      </c>
    </row>
    <row r="100" spans="2:3">
      <c r="C100" s="2" t="s">
        <v>158</v>
      </c>
    </row>
    <row r="101" spans="2:3">
      <c r="C101" s="2"/>
    </row>
    <row r="102" spans="2:3" ht="25.5">
      <c r="B102" s="104" t="s">
        <v>52</v>
      </c>
      <c r="C102" s="105" t="s">
        <v>59</v>
      </c>
    </row>
    <row r="104" spans="2:3">
      <c r="B104" s="104" t="s">
        <v>2</v>
      </c>
      <c r="C104" s="105" t="s">
        <v>60</v>
      </c>
    </row>
    <row r="106" spans="2:3" ht="51">
      <c r="B106" s="104" t="s">
        <v>71</v>
      </c>
      <c r="C106" s="105" t="s">
        <v>72</v>
      </c>
    </row>
    <row r="108" spans="2:3">
      <c r="B108" s="104" t="s">
        <v>61</v>
      </c>
      <c r="C108" s="105" t="s">
        <v>62</v>
      </c>
    </row>
    <row r="109" spans="2:3" ht="13.5" thickBot="1"/>
    <row r="110" spans="2:3" ht="26.25" thickBot="1">
      <c r="C110" s="11" t="s">
        <v>63</v>
      </c>
    </row>
    <row r="112" spans="2:3" ht="25.5">
      <c r="B112" s="104" t="s">
        <v>64</v>
      </c>
      <c r="C112" s="105" t="s">
        <v>68</v>
      </c>
    </row>
    <row r="114" spans="2:4" ht="25.5">
      <c r="B114" s="104" t="s">
        <v>65</v>
      </c>
      <c r="C114" s="105" t="s">
        <v>66</v>
      </c>
    </row>
    <row r="115" spans="2:4" ht="13.5" thickBot="1"/>
    <row r="116" spans="2:4" ht="13.5" thickBot="1">
      <c r="B116" s="104" t="s">
        <v>57</v>
      </c>
      <c r="C116" s="106" t="s">
        <v>67</v>
      </c>
    </row>
    <row r="117" spans="2:4" ht="13.5" thickBot="1"/>
    <row r="118" spans="2:4" ht="51.75" thickBot="1">
      <c r="B118" s="104" t="s">
        <v>69</v>
      </c>
      <c r="C118" s="109" t="s">
        <v>174</v>
      </c>
    </row>
    <row r="120" spans="2:4" ht="25.5">
      <c r="B120" s="104" t="s">
        <v>65</v>
      </c>
      <c r="C120" s="162" t="s">
        <v>175</v>
      </c>
    </row>
    <row r="122" spans="2:4" ht="18">
      <c r="C122" s="84" t="s">
        <v>45</v>
      </c>
    </row>
    <row r="123" spans="2:4" ht="18">
      <c r="D123" s="85"/>
    </row>
    <row r="124" spans="2:4">
      <c r="B124" s="104" t="s">
        <v>69</v>
      </c>
      <c r="C124" s="105" t="s">
        <v>70</v>
      </c>
    </row>
    <row r="127" spans="2:4" ht="38.25">
      <c r="C127" s="107" t="s">
        <v>132</v>
      </c>
    </row>
    <row r="128" spans="2:4" ht="13.5" thickBot="1">
      <c r="C128" s="108"/>
    </row>
    <row r="129" spans="3:3" ht="90" thickBot="1">
      <c r="C129" s="114" t="s">
        <v>138</v>
      </c>
    </row>
    <row r="130" spans="3:3" ht="13.5" thickBot="1">
      <c r="C130" s="115"/>
    </row>
    <row r="131" spans="3:3" ht="13.5" thickBot="1">
      <c r="C131" s="106" t="s">
        <v>50</v>
      </c>
    </row>
    <row r="134" spans="3:3" ht="72">
      <c r="C134" s="84" t="s">
        <v>49</v>
      </c>
    </row>
  </sheetData>
  <sheetProtection password="C5C8" sheet="1" objects="1" scenarios="1" selectLockedCells="1"/>
  <mergeCells count="11">
    <mergeCell ref="C66:C67"/>
    <mergeCell ref="C69:C70"/>
    <mergeCell ref="B75:B76"/>
    <mergeCell ref="C46:C47"/>
    <mergeCell ref="B49:B50"/>
    <mergeCell ref="C49:C50"/>
    <mergeCell ref="B2:C2"/>
    <mergeCell ref="B4:C4"/>
    <mergeCell ref="B13:C13"/>
    <mergeCell ref="C26:C27"/>
    <mergeCell ref="C61:C62"/>
  </mergeCells>
  <phoneticPr fontId="31" type="noConversion"/>
  <pageMargins left="0.75" right="0.75" top="1" bottom="1" header="0.5" footer="0.5"/>
  <pageSetup paperSize="9" scale="84" fitToHeight="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Expenses</vt:lpstr>
      <vt:lpstr>Activity (Fuel)</vt:lpstr>
      <vt:lpstr>Meetings</vt:lpstr>
      <vt:lpstr>Guide to Completion</vt:lpstr>
      <vt:lpstr>'Activity (Fuel)'!Print_Area</vt:lpstr>
      <vt:lpstr>Expenses!Print_Area</vt:lpstr>
      <vt:lpstr>Meetings!Print_Area</vt:lpstr>
    </vt:vector>
  </TitlesOfParts>
  <Company>NETG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Vishal Patani</dc:creator>
  <cp:lastModifiedBy>patanvis</cp:lastModifiedBy>
  <cp:lastPrinted>2015-06-17T13:36:16Z</cp:lastPrinted>
  <dcterms:created xsi:type="dcterms:W3CDTF">1998-06-30T09:13:13Z</dcterms:created>
  <dcterms:modified xsi:type="dcterms:W3CDTF">2015-06-18T14:39:25Z</dcterms:modified>
</cp:coreProperties>
</file>